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rechnung" sheetId="1" state="visible" r:id="rId1"/>
    <sheet name="Belege" sheetId="2" state="visible" r:id="rId2"/>
    <sheet name="Pauschalen 2026" sheetId="3" state="visible" r:id="rId3"/>
    <sheet name="Hinwei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 &quot;€&quot;"/>
    <numFmt numFmtId="165" formatCode="DD.MM.YYYY"/>
    <numFmt numFmtId="166" formatCode="#,##0.00 &quot;€&quot;;-#,##0.00 &quot;€&quot;;&quot;–&quot;"/>
    <numFmt numFmtId="167" formatCode="#,##0 &quot;km&quot;"/>
    <numFmt numFmtId="168" formatCode="0.0000"/>
  </numFmts>
  <fonts count="12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i val="1"/>
      <sz val="9"/>
    </font>
    <font>
      <name val="Arial"/>
      <b val="1"/>
      <sz val="16"/>
    </font>
    <font>
      <name val="Arial"/>
      <color rgb="003C4A5E"/>
      <sz val="9"/>
    </font>
    <font>
      <name val="Arial"/>
      <b val="1"/>
    </font>
    <font>
      <name val="Arial"/>
      <b val="1"/>
      <color rgb="00FFFFFF"/>
      <sz val="9"/>
    </font>
    <font>
      <name val="Arial"/>
      <b val="1"/>
      <sz val="12"/>
    </font>
    <font>
      <name val="Arial"/>
      <i val="1"/>
      <color rgb="0066758A"/>
      <sz val="8"/>
    </font>
    <font>
      <name val="Arial"/>
      <b val="1"/>
      <sz val="14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0B1626"/>
      </patternFill>
    </fill>
    <fill>
      <patternFill patternType="solid">
        <fgColor rgb="00FFF2CC"/>
      </patternFill>
    </fill>
    <fill>
      <patternFill patternType="solid">
        <fgColor rgb="00E9EDF3"/>
      </patternFill>
    </fill>
  </fills>
  <borders count="2">
    <border>
      <left/>
      <right/>
      <top/>
      <bottom/>
      <diagonal/>
    </border>
    <border>
      <left style="thin">
        <color rgb="00C9D1DD"/>
      </left>
      <right style="thin">
        <color rgb="00C9D1DD"/>
      </right>
      <top style="thin">
        <color rgb="00C9D1DD"/>
      </top>
      <bottom style="thin">
        <color rgb="00C9D1DD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2" fillId="3" borderId="1" pivotButton="0" quotePrefix="0" xfId="0"/>
    <xf numFmtId="0" fontId="8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165" fontId="2" fillId="3" borderId="1" pivotButton="0" quotePrefix="0" xfId="0"/>
    <xf numFmtId="0" fontId="2" fillId="3" borderId="1" applyAlignment="1" pivotButton="0" quotePrefix="0" xfId="0">
      <alignment horizontal="center"/>
    </xf>
    <xf numFmtId="166" fontId="2" fillId="0" borderId="1" pivotButton="0" quotePrefix="0" xfId="0"/>
    <xf numFmtId="166" fontId="6" fillId="4" borderId="0" pivotButton="0" quotePrefix="0" xfId="0"/>
    <xf numFmtId="0" fontId="2" fillId="0" borderId="0" pivotButton="0" quotePrefix="0" xfId="0"/>
    <xf numFmtId="167" fontId="2" fillId="3" borderId="1" pivotButton="0" quotePrefix="0" xfId="0"/>
    <xf numFmtId="0" fontId="9" fillId="0" borderId="0" pivotButton="0" quotePrefix="0" xfId="0"/>
    <xf numFmtId="166" fontId="6" fillId="0" borderId="1" pivotButton="0" quotePrefix="0" xfId="0"/>
    <xf numFmtId="166" fontId="2" fillId="3" borderId="1" pivotButton="0" quotePrefix="0" xfId="0"/>
    <xf numFmtId="0" fontId="10" fillId="0" borderId="0" pivotButton="0" quotePrefix="0" xfId="0"/>
    <xf numFmtId="0" fontId="7" fillId="2" borderId="1" applyAlignment="1" pivotButton="0" quotePrefix="0" xfId="0">
      <alignment vertical="center" wrapText="1"/>
    </xf>
    <xf numFmtId="4" fontId="2" fillId="3" borderId="1" pivotButton="0" quotePrefix="0" xfId="0"/>
    <xf numFmtId="168" fontId="2" fillId="3" borderId="1" pivotButton="0" quotePrefix="0" xfId="0"/>
    <xf numFmtId="9" fontId="2" fillId="3" borderId="1" pivotButton="0" quotePrefix="0" xfId="0"/>
    <xf numFmtId="166" fontId="6" fillId="0" borderId="0" pivotButton="0" quotePrefix="0" xfId="0"/>
    <xf numFmtId="0" fontId="1" fillId="2" borderId="0" applyAlignment="1" pivotButton="0" quotePrefix="0" xfId="0">
      <alignment vertical="center" wrapText="1"/>
    </xf>
    <xf numFmtId="164" fontId="2" fillId="0" borderId="0" pivotButton="0" quotePrefix="0" xfId="0"/>
    <xf numFmtId="0" fontId="3" fillId="0" borderId="0" pivotButton="0" quotePrefix="0" xfId="0"/>
    <xf numFmtId="0" fontId="10" fillId="0" borderId="0" applyAlignment="1" pivotButton="0" quotePrefix="0" xfId="0">
      <alignment wrapText="1"/>
    </xf>
    <xf numFmtId="0" fontId="11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TRIPORYX</author>
  </authors>
  <commentList>
    <comment ref="A13" authorId="0" shapeId="0">
      <text>
        <t>Beispielzeile – überschreiben oder löschen.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1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44" customWidth="1" min="1" max="1"/>
    <col width="34" customWidth="1" min="2" max="2"/>
    <col width="22" customWidth="1" min="3" max="3"/>
    <col width="11" customWidth="1" min="4" max="4"/>
    <col width="11" customWidth="1" min="5" max="5"/>
    <col width="11" customWidth="1" min="6" max="6"/>
    <col width="13" customWidth="1" min="7" max="7"/>
    <col width="11" customWidth="1" min="8" max="8"/>
    <col width="11" customWidth="1" min="9" max="9"/>
    <col width="11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Reisekostenabrechnung 2026</t>
        </is>
      </c>
    </row>
    <row r="2">
      <c r="A2" s="2" t="inlineStr">
        <is>
          <t>Gelbe Felder ausfüllen. Ort und Art je Tag aus der Liste wählen, gestellte Mahlzeiten mit „x“ markieren. Alles andere rechnet die Tabelle.</t>
        </is>
      </c>
    </row>
    <row r="4">
      <c r="A4" s="3" t="inlineStr">
        <is>
          <t>Name</t>
        </is>
      </c>
      <c r="B4" s="4" t="inlineStr"/>
    </row>
    <row r="5">
      <c r="A5" s="3" t="inlineStr">
        <is>
          <t>Firma / Abteilung</t>
        </is>
      </c>
      <c r="B5" s="4" t="inlineStr"/>
    </row>
    <row r="6">
      <c r="A6" s="3" t="inlineStr">
        <is>
          <t>Reiseziel</t>
        </is>
      </c>
      <c r="B6" s="4" t="inlineStr"/>
    </row>
    <row r="7">
      <c r="A7" s="3" t="inlineStr">
        <is>
          <t>Reisezweck</t>
        </is>
      </c>
      <c r="B7" s="4" t="inlineStr"/>
    </row>
    <row r="8">
      <c r="A8" s="3" t="inlineStr">
        <is>
          <t>Abreise (Datum, Uhrzeit)</t>
        </is>
      </c>
      <c r="B8" s="4" t="inlineStr"/>
    </row>
    <row r="9">
      <c r="A9" s="3" t="inlineStr">
        <is>
          <t>Rückkehr (Datum, Uhrzeit)</t>
        </is>
      </c>
      <c r="B9" s="4" t="inlineStr"/>
    </row>
    <row r="11">
      <c r="A11" s="5" t="inlineStr">
        <is>
          <t>Tage</t>
        </is>
      </c>
    </row>
    <row r="12" ht="42" customHeight="1">
      <c r="A12" s="6" t="inlineStr">
        <is>
          <t>Datum</t>
        </is>
      </c>
      <c r="B12" s="6" t="inlineStr">
        <is>
          <t>Ort (Liste)</t>
        </is>
      </c>
      <c r="C12" s="6" t="inlineStr">
        <is>
          <t>Art des Tages (Liste)</t>
        </is>
      </c>
      <c r="D12" s="6" t="inlineStr">
        <is>
          <t>Frühstück gestellt (x)</t>
        </is>
      </c>
      <c r="E12" s="6" t="inlineStr">
        <is>
          <t>Mittag gestellt (x)</t>
        </is>
      </c>
      <c r="F12" s="6" t="inlineStr">
        <is>
          <t>Abend gestellt (x)</t>
        </is>
      </c>
      <c r="G12" s="6" t="inlineStr">
        <is>
          <t>Übernachtung pauschal (x)</t>
        </is>
      </c>
      <c r="H12" s="6" t="inlineStr">
        <is>
          <t>Satz 24 Std.</t>
        </is>
      </c>
      <c r="I12" s="6" t="inlineStr">
        <is>
          <t>Satz An-/Abreise</t>
        </is>
      </c>
      <c r="J12" s="6" t="inlineStr">
        <is>
          <t>Pauschale</t>
        </is>
      </c>
      <c r="K12" s="6" t="inlineStr">
        <is>
          <t>Kürzung Mahlzeiten</t>
        </is>
      </c>
      <c r="L12" s="6" t="inlineStr">
        <is>
          <t>Verpflegung</t>
        </is>
      </c>
      <c r="M12" s="6" t="inlineStr">
        <is>
          <t>Übernachtung</t>
        </is>
      </c>
    </row>
    <row r="13">
      <c r="A13" s="7">
        <f>DATE(2026,11,16)</f>
        <v/>
      </c>
      <c r="B13" s="4" t="inlineStr">
        <is>
          <t>China – Peking</t>
        </is>
      </c>
      <c r="C13" s="4" t="inlineStr">
        <is>
          <t>Anreisetag</t>
        </is>
      </c>
      <c r="D13" s="8" t="n"/>
      <c r="E13" s="8" t="n"/>
      <c r="F13" s="8" t="n"/>
      <c r="G13" s="8" t="inlineStr">
        <is>
          <t>x</t>
        </is>
      </c>
      <c r="H13" s="9">
        <f>IF($B13="","",INDEX('Pauschalen 2026'!$D$2:$D$216,MATCH($B13,'Pauschalen 2026'!$A$2:$A$216,0)))</f>
        <v/>
      </c>
      <c r="I13" s="9">
        <f>IF($B13="","",INDEX('Pauschalen 2026'!$E$2:$E$216,MATCH($B13,'Pauschalen 2026'!$A$2:$A$216,0)))</f>
        <v/>
      </c>
      <c r="J13" s="9">
        <f>IF(OR($B13="",$C13=""),0,IF($C13="voller Tag (24 Std.)",H13,IF(OR($C13="Anreisetag",$C13="Rückreisetag",$C13="eintägig über 8 Std."),I13,0)))</f>
        <v/>
      </c>
      <c r="K13" s="9">
        <f>IF(J13=0,0,MIN(J13,(LOWER(D13)="x")*0.2*H13+(LOWER(E13)="x")*0.4*H13+(LOWER(F13)="x")*0.4*H13))</f>
        <v/>
      </c>
      <c r="L13" s="9">
        <f>J13-K13</f>
        <v/>
      </c>
      <c r="M13" s="9">
        <f>IF(OR($B13="",LOWER(G13)&lt;&gt;"x",$C13="privat (Bleisure)"),0,INDEX('Pauschalen 2026'!$F$2:$F$216,MATCH($B13,'Pauschalen 2026'!$A$2:$A$216,0)))</f>
        <v/>
      </c>
    </row>
    <row r="14">
      <c r="A14" s="7" t="n"/>
      <c r="B14" s="4" t="n"/>
      <c r="C14" s="4" t="n"/>
      <c r="D14" s="8" t="n"/>
      <c r="E14" s="8" t="n"/>
      <c r="F14" s="8" t="n"/>
      <c r="G14" s="8" t="n"/>
      <c r="H14" s="9">
        <f>IF($B14="","",INDEX('Pauschalen 2026'!$D$2:$D$216,MATCH($B14,'Pauschalen 2026'!$A$2:$A$216,0)))</f>
        <v/>
      </c>
      <c r="I14" s="9">
        <f>IF($B14="","",INDEX('Pauschalen 2026'!$E$2:$E$216,MATCH($B14,'Pauschalen 2026'!$A$2:$A$216,0)))</f>
        <v/>
      </c>
      <c r="J14" s="9">
        <f>IF(OR($B14="",$C14=""),0,IF($C14="voller Tag (24 Std.)",H14,IF(OR($C14="Anreisetag",$C14="Rückreisetag",$C14="eintägig über 8 Std."),I14,0)))</f>
        <v/>
      </c>
      <c r="K14" s="9">
        <f>IF(J14=0,0,MIN(J14,(LOWER(D14)="x")*0.2*H14+(LOWER(E14)="x")*0.4*H14+(LOWER(F14)="x")*0.4*H14))</f>
        <v/>
      </c>
      <c r="L14" s="9">
        <f>J14-K14</f>
        <v/>
      </c>
      <c r="M14" s="9">
        <f>IF(OR($B14="",LOWER(G14)&lt;&gt;"x",$C14="privat (Bleisure)"),0,INDEX('Pauschalen 2026'!$F$2:$F$216,MATCH($B14,'Pauschalen 2026'!$A$2:$A$216,0)))</f>
        <v/>
      </c>
    </row>
    <row r="15">
      <c r="A15" s="7" t="n"/>
      <c r="B15" s="4" t="n"/>
      <c r="C15" s="4" t="n"/>
      <c r="D15" s="8" t="n"/>
      <c r="E15" s="8" t="n"/>
      <c r="F15" s="8" t="n"/>
      <c r="G15" s="8" t="n"/>
      <c r="H15" s="9">
        <f>IF($B15="","",INDEX('Pauschalen 2026'!$D$2:$D$216,MATCH($B15,'Pauschalen 2026'!$A$2:$A$216,0)))</f>
        <v/>
      </c>
      <c r="I15" s="9">
        <f>IF($B15="","",INDEX('Pauschalen 2026'!$E$2:$E$216,MATCH($B15,'Pauschalen 2026'!$A$2:$A$216,0)))</f>
        <v/>
      </c>
      <c r="J15" s="9">
        <f>IF(OR($B15="",$C15=""),0,IF($C15="voller Tag (24 Std.)",H15,IF(OR($C15="Anreisetag",$C15="Rückreisetag",$C15="eintägig über 8 Std."),I15,0)))</f>
        <v/>
      </c>
      <c r="K15" s="9">
        <f>IF(J15=0,0,MIN(J15,(LOWER(D15)="x")*0.2*H15+(LOWER(E15)="x")*0.4*H15+(LOWER(F15)="x")*0.4*H15))</f>
        <v/>
      </c>
      <c r="L15" s="9">
        <f>J15-K15</f>
        <v/>
      </c>
      <c r="M15" s="9">
        <f>IF(OR($B15="",LOWER(G15)&lt;&gt;"x",$C15="privat (Bleisure)"),0,INDEX('Pauschalen 2026'!$F$2:$F$216,MATCH($B15,'Pauschalen 2026'!$A$2:$A$216,0)))</f>
        <v/>
      </c>
    </row>
    <row r="16">
      <c r="A16" s="7" t="n"/>
      <c r="B16" s="4" t="n"/>
      <c r="C16" s="4" t="n"/>
      <c r="D16" s="8" t="n"/>
      <c r="E16" s="8" t="n"/>
      <c r="F16" s="8" t="n"/>
      <c r="G16" s="8" t="n"/>
      <c r="H16" s="9">
        <f>IF($B16="","",INDEX('Pauschalen 2026'!$D$2:$D$216,MATCH($B16,'Pauschalen 2026'!$A$2:$A$216,0)))</f>
        <v/>
      </c>
      <c r="I16" s="9">
        <f>IF($B16="","",INDEX('Pauschalen 2026'!$E$2:$E$216,MATCH($B16,'Pauschalen 2026'!$A$2:$A$216,0)))</f>
        <v/>
      </c>
      <c r="J16" s="9">
        <f>IF(OR($B16="",$C16=""),0,IF($C16="voller Tag (24 Std.)",H16,IF(OR($C16="Anreisetag",$C16="Rückreisetag",$C16="eintägig über 8 Std."),I16,0)))</f>
        <v/>
      </c>
      <c r="K16" s="9">
        <f>IF(J16=0,0,MIN(J16,(LOWER(D16)="x")*0.2*H16+(LOWER(E16)="x")*0.4*H16+(LOWER(F16)="x")*0.4*H16))</f>
        <v/>
      </c>
      <c r="L16" s="9">
        <f>J16-K16</f>
        <v/>
      </c>
      <c r="M16" s="9">
        <f>IF(OR($B16="",LOWER(G16)&lt;&gt;"x",$C16="privat (Bleisure)"),0,INDEX('Pauschalen 2026'!$F$2:$F$216,MATCH($B16,'Pauschalen 2026'!$A$2:$A$216,0)))</f>
        <v/>
      </c>
    </row>
    <row r="17">
      <c r="A17" s="7" t="n"/>
      <c r="B17" s="4" t="n"/>
      <c r="C17" s="4" t="n"/>
      <c r="D17" s="8" t="n"/>
      <c r="E17" s="8" t="n"/>
      <c r="F17" s="8" t="n"/>
      <c r="G17" s="8" t="n"/>
      <c r="H17" s="9">
        <f>IF($B17="","",INDEX('Pauschalen 2026'!$D$2:$D$216,MATCH($B17,'Pauschalen 2026'!$A$2:$A$216,0)))</f>
        <v/>
      </c>
      <c r="I17" s="9">
        <f>IF($B17="","",INDEX('Pauschalen 2026'!$E$2:$E$216,MATCH($B17,'Pauschalen 2026'!$A$2:$A$216,0)))</f>
        <v/>
      </c>
      <c r="J17" s="9">
        <f>IF(OR($B17="",$C17=""),0,IF($C17="voller Tag (24 Std.)",H17,IF(OR($C17="Anreisetag",$C17="Rückreisetag",$C17="eintägig über 8 Std."),I17,0)))</f>
        <v/>
      </c>
      <c r="K17" s="9">
        <f>IF(J17=0,0,MIN(J17,(LOWER(D17)="x")*0.2*H17+(LOWER(E17)="x")*0.4*H17+(LOWER(F17)="x")*0.4*H17))</f>
        <v/>
      </c>
      <c r="L17" s="9">
        <f>J17-K17</f>
        <v/>
      </c>
      <c r="M17" s="9">
        <f>IF(OR($B17="",LOWER(G17)&lt;&gt;"x",$C17="privat (Bleisure)"),0,INDEX('Pauschalen 2026'!$F$2:$F$216,MATCH($B17,'Pauschalen 2026'!$A$2:$A$216,0)))</f>
        <v/>
      </c>
    </row>
    <row r="18">
      <c r="A18" s="7" t="n"/>
      <c r="B18" s="4" t="n"/>
      <c r="C18" s="4" t="n"/>
      <c r="D18" s="8" t="n"/>
      <c r="E18" s="8" t="n"/>
      <c r="F18" s="8" t="n"/>
      <c r="G18" s="8" t="n"/>
      <c r="H18" s="9">
        <f>IF($B18="","",INDEX('Pauschalen 2026'!$D$2:$D$216,MATCH($B18,'Pauschalen 2026'!$A$2:$A$216,0)))</f>
        <v/>
      </c>
      <c r="I18" s="9">
        <f>IF($B18="","",INDEX('Pauschalen 2026'!$E$2:$E$216,MATCH($B18,'Pauschalen 2026'!$A$2:$A$216,0)))</f>
        <v/>
      </c>
      <c r="J18" s="9">
        <f>IF(OR($B18="",$C18=""),0,IF($C18="voller Tag (24 Std.)",H18,IF(OR($C18="Anreisetag",$C18="Rückreisetag",$C18="eintägig über 8 Std."),I18,0)))</f>
        <v/>
      </c>
      <c r="K18" s="9">
        <f>IF(J18=0,0,MIN(J18,(LOWER(D18)="x")*0.2*H18+(LOWER(E18)="x")*0.4*H18+(LOWER(F18)="x")*0.4*H18))</f>
        <v/>
      </c>
      <c r="L18" s="9">
        <f>J18-K18</f>
        <v/>
      </c>
      <c r="M18" s="9">
        <f>IF(OR($B18="",LOWER(G18)&lt;&gt;"x",$C18="privat (Bleisure)"),0,INDEX('Pauschalen 2026'!$F$2:$F$216,MATCH($B18,'Pauschalen 2026'!$A$2:$A$216,0)))</f>
        <v/>
      </c>
    </row>
    <row r="19">
      <c r="A19" s="7" t="n"/>
      <c r="B19" s="4" t="n"/>
      <c r="C19" s="4" t="n"/>
      <c r="D19" s="8" t="n"/>
      <c r="E19" s="8" t="n"/>
      <c r="F19" s="8" t="n"/>
      <c r="G19" s="8" t="n"/>
      <c r="H19" s="9">
        <f>IF($B19="","",INDEX('Pauschalen 2026'!$D$2:$D$216,MATCH($B19,'Pauschalen 2026'!$A$2:$A$216,0)))</f>
        <v/>
      </c>
      <c r="I19" s="9">
        <f>IF($B19="","",INDEX('Pauschalen 2026'!$E$2:$E$216,MATCH($B19,'Pauschalen 2026'!$A$2:$A$216,0)))</f>
        <v/>
      </c>
      <c r="J19" s="9">
        <f>IF(OR($B19="",$C19=""),0,IF($C19="voller Tag (24 Std.)",H19,IF(OR($C19="Anreisetag",$C19="Rückreisetag",$C19="eintägig über 8 Std."),I19,0)))</f>
        <v/>
      </c>
      <c r="K19" s="9">
        <f>IF(J19=0,0,MIN(J19,(LOWER(D19)="x")*0.2*H19+(LOWER(E19)="x")*0.4*H19+(LOWER(F19)="x")*0.4*H19))</f>
        <v/>
      </c>
      <c r="L19" s="9">
        <f>J19-K19</f>
        <v/>
      </c>
      <c r="M19" s="9">
        <f>IF(OR($B19="",LOWER(G19)&lt;&gt;"x",$C19="privat (Bleisure)"),0,INDEX('Pauschalen 2026'!$F$2:$F$216,MATCH($B19,'Pauschalen 2026'!$A$2:$A$216,0)))</f>
        <v/>
      </c>
    </row>
    <row r="20">
      <c r="A20" s="7" t="n"/>
      <c r="B20" s="4" t="n"/>
      <c r="C20" s="4" t="n"/>
      <c r="D20" s="8" t="n"/>
      <c r="E20" s="8" t="n"/>
      <c r="F20" s="8" t="n"/>
      <c r="G20" s="8" t="n"/>
      <c r="H20" s="9">
        <f>IF($B20="","",INDEX('Pauschalen 2026'!$D$2:$D$216,MATCH($B20,'Pauschalen 2026'!$A$2:$A$216,0)))</f>
        <v/>
      </c>
      <c r="I20" s="9">
        <f>IF($B20="","",INDEX('Pauschalen 2026'!$E$2:$E$216,MATCH($B20,'Pauschalen 2026'!$A$2:$A$216,0)))</f>
        <v/>
      </c>
      <c r="J20" s="9">
        <f>IF(OR($B20="",$C20=""),0,IF($C20="voller Tag (24 Std.)",H20,IF(OR($C20="Anreisetag",$C20="Rückreisetag",$C20="eintägig über 8 Std."),I20,0)))</f>
        <v/>
      </c>
      <c r="K20" s="9">
        <f>IF(J20=0,0,MIN(J20,(LOWER(D20)="x")*0.2*H20+(LOWER(E20)="x")*0.4*H20+(LOWER(F20)="x")*0.4*H20))</f>
        <v/>
      </c>
      <c r="L20" s="9">
        <f>J20-K20</f>
        <v/>
      </c>
      <c r="M20" s="9">
        <f>IF(OR($B20="",LOWER(G20)&lt;&gt;"x",$C20="privat (Bleisure)"),0,INDEX('Pauschalen 2026'!$F$2:$F$216,MATCH($B20,'Pauschalen 2026'!$A$2:$A$216,0)))</f>
        <v/>
      </c>
    </row>
    <row r="21">
      <c r="A21" s="7" t="n"/>
      <c r="B21" s="4" t="n"/>
      <c r="C21" s="4" t="n"/>
      <c r="D21" s="8" t="n"/>
      <c r="E21" s="8" t="n"/>
      <c r="F21" s="8" t="n"/>
      <c r="G21" s="8" t="n"/>
      <c r="H21" s="9">
        <f>IF($B21="","",INDEX('Pauschalen 2026'!$D$2:$D$216,MATCH($B21,'Pauschalen 2026'!$A$2:$A$216,0)))</f>
        <v/>
      </c>
      <c r="I21" s="9">
        <f>IF($B21="","",INDEX('Pauschalen 2026'!$E$2:$E$216,MATCH($B21,'Pauschalen 2026'!$A$2:$A$216,0)))</f>
        <v/>
      </c>
      <c r="J21" s="9">
        <f>IF(OR($B21="",$C21=""),0,IF($C21="voller Tag (24 Std.)",H21,IF(OR($C21="Anreisetag",$C21="Rückreisetag",$C21="eintägig über 8 Std."),I21,0)))</f>
        <v/>
      </c>
      <c r="K21" s="9">
        <f>IF(J21=0,0,MIN(J21,(LOWER(D21)="x")*0.2*H21+(LOWER(E21)="x")*0.4*H21+(LOWER(F21)="x")*0.4*H21))</f>
        <v/>
      </c>
      <c r="L21" s="9">
        <f>J21-K21</f>
        <v/>
      </c>
      <c r="M21" s="9">
        <f>IF(OR($B21="",LOWER(G21)&lt;&gt;"x",$C21="privat (Bleisure)"),0,INDEX('Pauschalen 2026'!$F$2:$F$216,MATCH($B21,'Pauschalen 2026'!$A$2:$A$216,0)))</f>
        <v/>
      </c>
    </row>
    <row r="22">
      <c r="A22" s="7" t="n"/>
      <c r="B22" s="4" t="n"/>
      <c r="C22" s="4" t="n"/>
      <c r="D22" s="8" t="n"/>
      <c r="E22" s="8" t="n"/>
      <c r="F22" s="8" t="n"/>
      <c r="G22" s="8" t="n"/>
      <c r="H22" s="9">
        <f>IF($B22="","",INDEX('Pauschalen 2026'!$D$2:$D$216,MATCH($B22,'Pauschalen 2026'!$A$2:$A$216,0)))</f>
        <v/>
      </c>
      <c r="I22" s="9">
        <f>IF($B22="","",INDEX('Pauschalen 2026'!$E$2:$E$216,MATCH($B22,'Pauschalen 2026'!$A$2:$A$216,0)))</f>
        <v/>
      </c>
      <c r="J22" s="9">
        <f>IF(OR($B22="",$C22=""),0,IF($C22="voller Tag (24 Std.)",H22,IF(OR($C22="Anreisetag",$C22="Rückreisetag",$C22="eintägig über 8 Std."),I22,0)))</f>
        <v/>
      </c>
      <c r="K22" s="9">
        <f>IF(J22=0,0,MIN(J22,(LOWER(D22)="x")*0.2*H22+(LOWER(E22)="x")*0.4*H22+(LOWER(F22)="x")*0.4*H22))</f>
        <v/>
      </c>
      <c r="L22" s="9">
        <f>J22-K22</f>
        <v/>
      </c>
      <c r="M22" s="9">
        <f>IF(OR($B22="",LOWER(G22)&lt;&gt;"x",$C22="privat (Bleisure)"),0,INDEX('Pauschalen 2026'!$F$2:$F$216,MATCH($B22,'Pauschalen 2026'!$A$2:$A$216,0)))</f>
        <v/>
      </c>
    </row>
    <row r="23">
      <c r="A23" s="7" t="n"/>
      <c r="B23" s="4" t="n"/>
      <c r="C23" s="4" t="n"/>
      <c r="D23" s="8" t="n"/>
      <c r="E23" s="8" t="n"/>
      <c r="F23" s="8" t="n"/>
      <c r="G23" s="8" t="n"/>
      <c r="H23" s="9">
        <f>IF($B23="","",INDEX('Pauschalen 2026'!$D$2:$D$216,MATCH($B23,'Pauschalen 2026'!$A$2:$A$216,0)))</f>
        <v/>
      </c>
      <c r="I23" s="9">
        <f>IF($B23="","",INDEX('Pauschalen 2026'!$E$2:$E$216,MATCH($B23,'Pauschalen 2026'!$A$2:$A$216,0)))</f>
        <v/>
      </c>
      <c r="J23" s="9">
        <f>IF(OR($B23="",$C23=""),0,IF($C23="voller Tag (24 Std.)",H23,IF(OR($C23="Anreisetag",$C23="Rückreisetag",$C23="eintägig über 8 Std."),I23,0)))</f>
        <v/>
      </c>
      <c r="K23" s="9">
        <f>IF(J23=0,0,MIN(J23,(LOWER(D23)="x")*0.2*H23+(LOWER(E23)="x")*0.4*H23+(LOWER(F23)="x")*0.4*H23))</f>
        <v/>
      </c>
      <c r="L23" s="9">
        <f>J23-K23</f>
        <v/>
      </c>
      <c r="M23" s="9">
        <f>IF(OR($B23="",LOWER(G23)&lt;&gt;"x",$C23="privat (Bleisure)"),0,INDEX('Pauschalen 2026'!$F$2:$F$216,MATCH($B23,'Pauschalen 2026'!$A$2:$A$216,0)))</f>
        <v/>
      </c>
    </row>
    <row r="24">
      <c r="A24" s="7" t="n"/>
      <c r="B24" s="4" t="n"/>
      <c r="C24" s="4" t="n"/>
      <c r="D24" s="8" t="n"/>
      <c r="E24" s="8" t="n"/>
      <c r="F24" s="8" t="n"/>
      <c r="G24" s="8" t="n"/>
      <c r="H24" s="9">
        <f>IF($B24="","",INDEX('Pauschalen 2026'!$D$2:$D$216,MATCH($B24,'Pauschalen 2026'!$A$2:$A$216,0)))</f>
        <v/>
      </c>
      <c r="I24" s="9">
        <f>IF($B24="","",INDEX('Pauschalen 2026'!$E$2:$E$216,MATCH($B24,'Pauschalen 2026'!$A$2:$A$216,0)))</f>
        <v/>
      </c>
      <c r="J24" s="9">
        <f>IF(OR($B24="",$C24=""),0,IF($C24="voller Tag (24 Std.)",H24,IF(OR($C24="Anreisetag",$C24="Rückreisetag",$C24="eintägig über 8 Std."),I24,0)))</f>
        <v/>
      </c>
      <c r="K24" s="9">
        <f>IF(J24=0,0,MIN(J24,(LOWER(D24)="x")*0.2*H24+(LOWER(E24)="x")*0.4*H24+(LOWER(F24)="x")*0.4*H24))</f>
        <v/>
      </c>
      <c r="L24" s="9">
        <f>J24-K24</f>
        <v/>
      </c>
      <c r="M24" s="9">
        <f>IF(OR($B24="",LOWER(G24)&lt;&gt;"x",$C24="privat (Bleisure)"),0,INDEX('Pauschalen 2026'!$F$2:$F$216,MATCH($B24,'Pauschalen 2026'!$A$2:$A$216,0)))</f>
        <v/>
      </c>
    </row>
    <row r="25">
      <c r="A25" s="7" t="n"/>
      <c r="B25" s="4" t="n"/>
      <c r="C25" s="4" t="n"/>
      <c r="D25" s="8" t="n"/>
      <c r="E25" s="8" t="n"/>
      <c r="F25" s="8" t="n"/>
      <c r="G25" s="8" t="n"/>
      <c r="H25" s="9">
        <f>IF($B25="","",INDEX('Pauschalen 2026'!$D$2:$D$216,MATCH($B25,'Pauschalen 2026'!$A$2:$A$216,0)))</f>
        <v/>
      </c>
      <c r="I25" s="9">
        <f>IF($B25="","",INDEX('Pauschalen 2026'!$E$2:$E$216,MATCH($B25,'Pauschalen 2026'!$A$2:$A$216,0)))</f>
        <v/>
      </c>
      <c r="J25" s="9">
        <f>IF(OR($B25="",$C25=""),0,IF($C25="voller Tag (24 Std.)",H25,IF(OR($C25="Anreisetag",$C25="Rückreisetag",$C25="eintägig über 8 Std."),I25,0)))</f>
        <v/>
      </c>
      <c r="K25" s="9">
        <f>IF(J25=0,0,MIN(J25,(LOWER(D25)="x")*0.2*H25+(LOWER(E25)="x")*0.4*H25+(LOWER(F25)="x")*0.4*H25))</f>
        <v/>
      </c>
      <c r="L25" s="9">
        <f>J25-K25</f>
        <v/>
      </c>
      <c r="M25" s="9">
        <f>IF(OR($B25="",LOWER(G25)&lt;&gt;"x",$C25="privat (Bleisure)"),0,INDEX('Pauschalen 2026'!$F$2:$F$216,MATCH($B25,'Pauschalen 2026'!$A$2:$A$216,0)))</f>
        <v/>
      </c>
    </row>
    <row r="26">
      <c r="A26" s="7" t="n"/>
      <c r="B26" s="4" t="n"/>
      <c r="C26" s="4" t="n"/>
      <c r="D26" s="8" t="n"/>
      <c r="E26" s="8" t="n"/>
      <c r="F26" s="8" t="n"/>
      <c r="G26" s="8" t="n"/>
      <c r="H26" s="9">
        <f>IF($B26="","",INDEX('Pauschalen 2026'!$D$2:$D$216,MATCH($B26,'Pauschalen 2026'!$A$2:$A$216,0)))</f>
        <v/>
      </c>
      <c r="I26" s="9">
        <f>IF($B26="","",INDEX('Pauschalen 2026'!$E$2:$E$216,MATCH($B26,'Pauschalen 2026'!$A$2:$A$216,0)))</f>
        <v/>
      </c>
      <c r="J26" s="9">
        <f>IF(OR($B26="",$C26=""),0,IF($C26="voller Tag (24 Std.)",H26,IF(OR($C26="Anreisetag",$C26="Rückreisetag",$C26="eintägig über 8 Std."),I26,0)))</f>
        <v/>
      </c>
      <c r="K26" s="9">
        <f>IF(J26=0,0,MIN(J26,(LOWER(D26)="x")*0.2*H26+(LOWER(E26)="x")*0.4*H26+(LOWER(F26)="x")*0.4*H26))</f>
        <v/>
      </c>
      <c r="L26" s="9">
        <f>J26-K26</f>
        <v/>
      </c>
      <c r="M26" s="9">
        <f>IF(OR($B26="",LOWER(G26)&lt;&gt;"x",$C26="privat (Bleisure)"),0,INDEX('Pauschalen 2026'!$F$2:$F$216,MATCH($B26,'Pauschalen 2026'!$A$2:$A$216,0)))</f>
        <v/>
      </c>
    </row>
    <row r="27">
      <c r="A27" s="7" t="n"/>
      <c r="B27" s="4" t="n"/>
      <c r="C27" s="4" t="n"/>
      <c r="D27" s="8" t="n"/>
      <c r="E27" s="8" t="n"/>
      <c r="F27" s="8" t="n"/>
      <c r="G27" s="8" t="n"/>
      <c r="H27" s="9">
        <f>IF($B27="","",INDEX('Pauschalen 2026'!$D$2:$D$216,MATCH($B27,'Pauschalen 2026'!$A$2:$A$216,0)))</f>
        <v/>
      </c>
      <c r="I27" s="9">
        <f>IF($B27="","",INDEX('Pauschalen 2026'!$E$2:$E$216,MATCH($B27,'Pauschalen 2026'!$A$2:$A$216,0)))</f>
        <v/>
      </c>
      <c r="J27" s="9">
        <f>IF(OR($B27="",$C27=""),0,IF($C27="voller Tag (24 Std.)",H27,IF(OR($C27="Anreisetag",$C27="Rückreisetag",$C27="eintägig über 8 Std."),I27,0)))</f>
        <v/>
      </c>
      <c r="K27" s="9">
        <f>IF(J27=0,0,MIN(J27,(LOWER(D27)="x")*0.2*H27+(LOWER(E27)="x")*0.4*H27+(LOWER(F27)="x")*0.4*H27))</f>
        <v/>
      </c>
      <c r="L27" s="9">
        <f>J27-K27</f>
        <v/>
      </c>
      <c r="M27" s="9">
        <f>IF(OR($B27="",LOWER(G27)&lt;&gt;"x",$C27="privat (Bleisure)"),0,INDEX('Pauschalen 2026'!$F$2:$F$216,MATCH($B27,'Pauschalen 2026'!$A$2:$A$216,0)))</f>
        <v/>
      </c>
    </row>
    <row r="28">
      <c r="A28" s="7" t="n"/>
      <c r="B28" s="4" t="n"/>
      <c r="C28" s="4" t="n"/>
      <c r="D28" s="8" t="n"/>
      <c r="E28" s="8" t="n"/>
      <c r="F28" s="8" t="n"/>
      <c r="G28" s="8" t="n"/>
      <c r="H28" s="9">
        <f>IF($B28="","",INDEX('Pauschalen 2026'!$D$2:$D$216,MATCH($B28,'Pauschalen 2026'!$A$2:$A$216,0)))</f>
        <v/>
      </c>
      <c r="I28" s="9">
        <f>IF($B28="","",INDEX('Pauschalen 2026'!$E$2:$E$216,MATCH($B28,'Pauschalen 2026'!$A$2:$A$216,0)))</f>
        <v/>
      </c>
      <c r="J28" s="9">
        <f>IF(OR($B28="",$C28=""),0,IF($C28="voller Tag (24 Std.)",H28,IF(OR($C28="Anreisetag",$C28="Rückreisetag",$C28="eintägig über 8 Std."),I28,0)))</f>
        <v/>
      </c>
      <c r="K28" s="9">
        <f>IF(J28=0,0,MIN(J28,(LOWER(D28)="x")*0.2*H28+(LOWER(E28)="x")*0.4*H28+(LOWER(F28)="x")*0.4*H28))</f>
        <v/>
      </c>
      <c r="L28" s="9">
        <f>J28-K28</f>
        <v/>
      </c>
      <c r="M28" s="9">
        <f>IF(OR($B28="",LOWER(G28)&lt;&gt;"x",$C28="privat (Bleisure)"),0,INDEX('Pauschalen 2026'!$F$2:$F$216,MATCH($B28,'Pauschalen 2026'!$A$2:$A$216,0)))</f>
        <v/>
      </c>
    </row>
    <row r="29">
      <c r="A29" s="7" t="n"/>
      <c r="B29" s="4" t="n"/>
      <c r="C29" s="4" t="n"/>
      <c r="D29" s="8" t="n"/>
      <c r="E29" s="8" t="n"/>
      <c r="F29" s="8" t="n"/>
      <c r="G29" s="8" t="n"/>
      <c r="H29" s="9">
        <f>IF($B29="","",INDEX('Pauschalen 2026'!$D$2:$D$216,MATCH($B29,'Pauschalen 2026'!$A$2:$A$216,0)))</f>
        <v/>
      </c>
      <c r="I29" s="9">
        <f>IF($B29="","",INDEX('Pauschalen 2026'!$E$2:$E$216,MATCH($B29,'Pauschalen 2026'!$A$2:$A$216,0)))</f>
        <v/>
      </c>
      <c r="J29" s="9">
        <f>IF(OR($B29="",$C29=""),0,IF($C29="voller Tag (24 Std.)",H29,IF(OR($C29="Anreisetag",$C29="Rückreisetag",$C29="eintägig über 8 Std."),I29,0)))</f>
        <v/>
      </c>
      <c r="K29" s="9">
        <f>IF(J29=0,0,MIN(J29,(LOWER(D29)="x")*0.2*H29+(LOWER(E29)="x")*0.4*H29+(LOWER(F29)="x")*0.4*H29))</f>
        <v/>
      </c>
      <c r="L29" s="9">
        <f>J29-K29</f>
        <v/>
      </c>
      <c r="M29" s="9">
        <f>IF(OR($B29="",LOWER(G29)&lt;&gt;"x",$C29="privat (Bleisure)"),0,INDEX('Pauschalen 2026'!$F$2:$F$216,MATCH($B29,'Pauschalen 2026'!$A$2:$A$216,0)))</f>
        <v/>
      </c>
    </row>
    <row r="30">
      <c r="A30" s="7" t="n"/>
      <c r="B30" s="4" t="n"/>
      <c r="C30" s="4" t="n"/>
      <c r="D30" s="8" t="n"/>
      <c r="E30" s="8" t="n"/>
      <c r="F30" s="8" t="n"/>
      <c r="G30" s="8" t="n"/>
      <c r="H30" s="9">
        <f>IF($B30="","",INDEX('Pauschalen 2026'!$D$2:$D$216,MATCH($B30,'Pauschalen 2026'!$A$2:$A$216,0)))</f>
        <v/>
      </c>
      <c r="I30" s="9">
        <f>IF($B30="","",INDEX('Pauschalen 2026'!$E$2:$E$216,MATCH($B30,'Pauschalen 2026'!$A$2:$A$216,0)))</f>
        <v/>
      </c>
      <c r="J30" s="9">
        <f>IF(OR($B30="",$C30=""),0,IF($C30="voller Tag (24 Std.)",H30,IF(OR($C30="Anreisetag",$C30="Rückreisetag",$C30="eintägig über 8 Std."),I30,0)))</f>
        <v/>
      </c>
      <c r="K30" s="9">
        <f>IF(J30=0,0,MIN(J30,(LOWER(D30)="x")*0.2*H30+(LOWER(E30)="x")*0.4*H30+(LOWER(F30)="x")*0.4*H30))</f>
        <v/>
      </c>
      <c r="L30" s="9">
        <f>J30-K30</f>
        <v/>
      </c>
      <c r="M30" s="9">
        <f>IF(OR($B30="",LOWER(G30)&lt;&gt;"x",$C30="privat (Bleisure)"),0,INDEX('Pauschalen 2026'!$F$2:$F$216,MATCH($B30,'Pauschalen 2026'!$A$2:$A$216,0)))</f>
        <v/>
      </c>
    </row>
    <row r="31">
      <c r="A31" s="7" t="n"/>
      <c r="B31" s="4" t="n"/>
      <c r="C31" s="4" t="n"/>
      <c r="D31" s="8" t="n"/>
      <c r="E31" s="8" t="n"/>
      <c r="F31" s="8" t="n"/>
      <c r="G31" s="8" t="n"/>
      <c r="H31" s="9">
        <f>IF($B31="","",INDEX('Pauschalen 2026'!$D$2:$D$216,MATCH($B31,'Pauschalen 2026'!$A$2:$A$216,0)))</f>
        <v/>
      </c>
      <c r="I31" s="9">
        <f>IF($B31="","",INDEX('Pauschalen 2026'!$E$2:$E$216,MATCH($B31,'Pauschalen 2026'!$A$2:$A$216,0)))</f>
        <v/>
      </c>
      <c r="J31" s="9">
        <f>IF(OR($B31="",$C31=""),0,IF($C31="voller Tag (24 Std.)",H31,IF(OR($C31="Anreisetag",$C31="Rückreisetag",$C31="eintägig über 8 Std."),I31,0)))</f>
        <v/>
      </c>
      <c r="K31" s="9">
        <f>IF(J31=0,0,MIN(J31,(LOWER(D31)="x")*0.2*H31+(LOWER(E31)="x")*0.4*H31+(LOWER(F31)="x")*0.4*H31))</f>
        <v/>
      </c>
      <c r="L31" s="9">
        <f>J31-K31</f>
        <v/>
      </c>
      <c r="M31" s="9">
        <f>IF(OR($B31="",LOWER(G31)&lt;&gt;"x",$C31="privat (Bleisure)"),0,INDEX('Pauschalen 2026'!$F$2:$F$216,MATCH($B31,'Pauschalen 2026'!$A$2:$A$216,0)))</f>
        <v/>
      </c>
    </row>
    <row r="32">
      <c r="A32" s="7" t="n"/>
      <c r="B32" s="4" t="n"/>
      <c r="C32" s="4" t="n"/>
      <c r="D32" s="8" t="n"/>
      <c r="E32" s="8" t="n"/>
      <c r="F32" s="8" t="n"/>
      <c r="G32" s="8" t="n"/>
      <c r="H32" s="9">
        <f>IF($B32="","",INDEX('Pauschalen 2026'!$D$2:$D$216,MATCH($B32,'Pauschalen 2026'!$A$2:$A$216,0)))</f>
        <v/>
      </c>
      <c r="I32" s="9">
        <f>IF($B32="","",INDEX('Pauschalen 2026'!$E$2:$E$216,MATCH($B32,'Pauschalen 2026'!$A$2:$A$216,0)))</f>
        <v/>
      </c>
      <c r="J32" s="9">
        <f>IF(OR($B32="",$C32=""),0,IF($C32="voller Tag (24 Std.)",H32,IF(OR($C32="Anreisetag",$C32="Rückreisetag",$C32="eintägig über 8 Std."),I32,0)))</f>
        <v/>
      </c>
      <c r="K32" s="9">
        <f>IF(J32=0,0,MIN(J32,(LOWER(D32)="x")*0.2*H32+(LOWER(E32)="x")*0.4*H32+(LOWER(F32)="x")*0.4*H32))</f>
        <v/>
      </c>
      <c r="L32" s="9">
        <f>J32-K32</f>
        <v/>
      </c>
      <c r="M32" s="9">
        <f>IF(OR($B32="",LOWER(G32)&lt;&gt;"x",$C32="privat (Bleisure)"),0,INDEX('Pauschalen 2026'!$F$2:$F$216,MATCH($B32,'Pauschalen 2026'!$A$2:$A$216,0)))</f>
        <v/>
      </c>
    </row>
    <row r="33">
      <c r="A33" s="7" t="n"/>
      <c r="B33" s="4" t="n"/>
      <c r="C33" s="4" t="n"/>
      <c r="D33" s="8" t="n"/>
      <c r="E33" s="8" t="n"/>
      <c r="F33" s="8" t="n"/>
      <c r="G33" s="8" t="n"/>
      <c r="H33" s="9">
        <f>IF($B33="","",INDEX('Pauschalen 2026'!$D$2:$D$216,MATCH($B33,'Pauschalen 2026'!$A$2:$A$216,0)))</f>
        <v/>
      </c>
      <c r="I33" s="9">
        <f>IF($B33="","",INDEX('Pauschalen 2026'!$E$2:$E$216,MATCH($B33,'Pauschalen 2026'!$A$2:$A$216,0)))</f>
        <v/>
      </c>
      <c r="J33" s="9">
        <f>IF(OR($B33="",$C33=""),0,IF($C33="voller Tag (24 Std.)",H33,IF(OR($C33="Anreisetag",$C33="Rückreisetag",$C33="eintägig über 8 Std."),I33,0)))</f>
        <v/>
      </c>
      <c r="K33" s="9">
        <f>IF(J33=0,0,MIN(J33,(LOWER(D33)="x")*0.2*H33+(LOWER(E33)="x")*0.4*H33+(LOWER(F33)="x")*0.4*H33))</f>
        <v/>
      </c>
      <c r="L33" s="9">
        <f>J33-K33</f>
        <v/>
      </c>
      <c r="M33" s="9">
        <f>IF(OR($B33="",LOWER(G33)&lt;&gt;"x",$C33="privat (Bleisure)"),0,INDEX('Pauschalen 2026'!$F$2:$F$216,MATCH($B33,'Pauschalen 2026'!$A$2:$A$216,0)))</f>
        <v/>
      </c>
    </row>
    <row r="34">
      <c r="A34" s="7" t="n"/>
      <c r="B34" s="4" t="n"/>
      <c r="C34" s="4" t="n"/>
      <c r="D34" s="8" t="n"/>
      <c r="E34" s="8" t="n"/>
      <c r="F34" s="8" t="n"/>
      <c r="G34" s="8" t="n"/>
      <c r="H34" s="9">
        <f>IF($B34="","",INDEX('Pauschalen 2026'!$D$2:$D$216,MATCH($B34,'Pauschalen 2026'!$A$2:$A$216,0)))</f>
        <v/>
      </c>
      <c r="I34" s="9">
        <f>IF($B34="","",INDEX('Pauschalen 2026'!$E$2:$E$216,MATCH($B34,'Pauschalen 2026'!$A$2:$A$216,0)))</f>
        <v/>
      </c>
      <c r="J34" s="9">
        <f>IF(OR($B34="",$C34=""),0,IF($C34="voller Tag (24 Std.)",H34,IF(OR($C34="Anreisetag",$C34="Rückreisetag",$C34="eintägig über 8 Std."),I34,0)))</f>
        <v/>
      </c>
      <c r="K34" s="9">
        <f>IF(J34=0,0,MIN(J34,(LOWER(D34)="x")*0.2*H34+(LOWER(E34)="x")*0.4*H34+(LOWER(F34)="x")*0.4*H34))</f>
        <v/>
      </c>
      <c r="L34" s="9">
        <f>J34-K34</f>
        <v/>
      </c>
      <c r="M34" s="9">
        <f>IF(OR($B34="",LOWER(G34)&lt;&gt;"x",$C34="privat (Bleisure)"),0,INDEX('Pauschalen 2026'!$F$2:$F$216,MATCH($B34,'Pauschalen 2026'!$A$2:$A$216,0)))</f>
        <v/>
      </c>
    </row>
    <row r="35">
      <c r="A35" s="7" t="n"/>
      <c r="B35" s="4" t="n"/>
      <c r="C35" s="4" t="n"/>
      <c r="D35" s="8" t="n"/>
      <c r="E35" s="8" t="n"/>
      <c r="F35" s="8" t="n"/>
      <c r="G35" s="8" t="n"/>
      <c r="H35" s="9">
        <f>IF($B35="","",INDEX('Pauschalen 2026'!$D$2:$D$216,MATCH($B35,'Pauschalen 2026'!$A$2:$A$216,0)))</f>
        <v/>
      </c>
      <c r="I35" s="9">
        <f>IF($B35="","",INDEX('Pauschalen 2026'!$E$2:$E$216,MATCH($B35,'Pauschalen 2026'!$A$2:$A$216,0)))</f>
        <v/>
      </c>
      <c r="J35" s="9">
        <f>IF(OR($B35="",$C35=""),0,IF($C35="voller Tag (24 Std.)",H35,IF(OR($C35="Anreisetag",$C35="Rückreisetag",$C35="eintägig über 8 Std."),I35,0)))</f>
        <v/>
      </c>
      <c r="K35" s="9">
        <f>IF(J35=0,0,MIN(J35,(LOWER(D35)="x")*0.2*H35+(LOWER(E35)="x")*0.4*H35+(LOWER(F35)="x")*0.4*H35))</f>
        <v/>
      </c>
      <c r="L35" s="9">
        <f>J35-K35</f>
        <v/>
      </c>
      <c r="M35" s="9">
        <f>IF(OR($B35="",LOWER(G35)&lt;&gt;"x",$C35="privat (Bleisure)"),0,INDEX('Pauschalen 2026'!$F$2:$F$216,MATCH($B35,'Pauschalen 2026'!$A$2:$A$216,0)))</f>
        <v/>
      </c>
    </row>
    <row r="36">
      <c r="A36" s="7" t="n"/>
      <c r="B36" s="4" t="n"/>
      <c r="C36" s="4" t="n"/>
      <c r="D36" s="8" t="n"/>
      <c r="E36" s="8" t="n"/>
      <c r="F36" s="8" t="n"/>
      <c r="G36" s="8" t="n"/>
      <c r="H36" s="9">
        <f>IF($B36="","",INDEX('Pauschalen 2026'!$D$2:$D$216,MATCH($B36,'Pauschalen 2026'!$A$2:$A$216,0)))</f>
        <v/>
      </c>
      <c r="I36" s="9">
        <f>IF($B36="","",INDEX('Pauschalen 2026'!$E$2:$E$216,MATCH($B36,'Pauschalen 2026'!$A$2:$A$216,0)))</f>
        <v/>
      </c>
      <c r="J36" s="9">
        <f>IF(OR($B36="",$C36=""),0,IF($C36="voller Tag (24 Std.)",H36,IF(OR($C36="Anreisetag",$C36="Rückreisetag",$C36="eintägig über 8 Std."),I36,0)))</f>
        <v/>
      </c>
      <c r="K36" s="9">
        <f>IF(J36=0,0,MIN(J36,(LOWER(D36)="x")*0.2*H36+(LOWER(E36)="x")*0.4*H36+(LOWER(F36)="x")*0.4*H36))</f>
        <v/>
      </c>
      <c r="L36" s="9">
        <f>J36-K36</f>
        <v/>
      </c>
      <c r="M36" s="9">
        <f>IF(OR($B36="",LOWER(G36)&lt;&gt;"x",$C36="privat (Bleisure)"),0,INDEX('Pauschalen 2026'!$F$2:$F$216,MATCH($B36,'Pauschalen 2026'!$A$2:$A$216,0)))</f>
        <v/>
      </c>
    </row>
    <row r="37">
      <c r="A37" s="7" t="n"/>
      <c r="B37" s="4" t="n"/>
      <c r="C37" s="4" t="n"/>
      <c r="D37" s="8" t="n"/>
      <c r="E37" s="8" t="n"/>
      <c r="F37" s="8" t="n"/>
      <c r="G37" s="8" t="n"/>
      <c r="H37" s="9">
        <f>IF($B37="","",INDEX('Pauschalen 2026'!$D$2:$D$216,MATCH($B37,'Pauschalen 2026'!$A$2:$A$216,0)))</f>
        <v/>
      </c>
      <c r="I37" s="9">
        <f>IF($B37="","",INDEX('Pauschalen 2026'!$E$2:$E$216,MATCH($B37,'Pauschalen 2026'!$A$2:$A$216,0)))</f>
        <v/>
      </c>
      <c r="J37" s="9">
        <f>IF(OR($B37="",$C37=""),0,IF($C37="voller Tag (24 Std.)",H37,IF(OR($C37="Anreisetag",$C37="Rückreisetag",$C37="eintägig über 8 Std."),I37,0)))</f>
        <v/>
      </c>
      <c r="K37" s="9">
        <f>IF(J37=0,0,MIN(J37,(LOWER(D37)="x")*0.2*H37+(LOWER(E37)="x")*0.4*H37+(LOWER(F37)="x")*0.4*H37))</f>
        <v/>
      </c>
      <c r="L37" s="9">
        <f>J37-K37</f>
        <v/>
      </c>
      <c r="M37" s="9">
        <f>IF(OR($B37="",LOWER(G37)&lt;&gt;"x",$C37="privat (Bleisure)"),0,INDEX('Pauschalen 2026'!$F$2:$F$216,MATCH($B37,'Pauschalen 2026'!$A$2:$A$216,0)))</f>
        <v/>
      </c>
    </row>
    <row r="38">
      <c r="A38" s="7" t="n"/>
      <c r="B38" s="4" t="n"/>
      <c r="C38" s="4" t="n"/>
      <c r="D38" s="8" t="n"/>
      <c r="E38" s="8" t="n"/>
      <c r="F38" s="8" t="n"/>
      <c r="G38" s="8" t="n"/>
      <c r="H38" s="9">
        <f>IF($B38="","",INDEX('Pauschalen 2026'!$D$2:$D$216,MATCH($B38,'Pauschalen 2026'!$A$2:$A$216,0)))</f>
        <v/>
      </c>
      <c r="I38" s="9">
        <f>IF($B38="","",INDEX('Pauschalen 2026'!$E$2:$E$216,MATCH($B38,'Pauschalen 2026'!$A$2:$A$216,0)))</f>
        <v/>
      </c>
      <c r="J38" s="9">
        <f>IF(OR($B38="",$C38=""),0,IF($C38="voller Tag (24 Std.)",H38,IF(OR($C38="Anreisetag",$C38="Rückreisetag",$C38="eintägig über 8 Std."),I38,0)))</f>
        <v/>
      </c>
      <c r="K38" s="9">
        <f>IF(J38=0,0,MIN(J38,(LOWER(D38)="x")*0.2*H38+(LOWER(E38)="x")*0.4*H38+(LOWER(F38)="x")*0.4*H38))</f>
        <v/>
      </c>
      <c r="L38" s="9">
        <f>J38-K38</f>
        <v/>
      </c>
      <c r="M38" s="9">
        <f>IF(OR($B38="",LOWER(G38)&lt;&gt;"x",$C38="privat (Bleisure)"),0,INDEX('Pauschalen 2026'!$F$2:$F$216,MATCH($B38,'Pauschalen 2026'!$A$2:$A$216,0)))</f>
        <v/>
      </c>
    </row>
    <row r="39">
      <c r="A39" s="7" t="n"/>
      <c r="B39" s="4" t="n"/>
      <c r="C39" s="4" t="n"/>
      <c r="D39" s="8" t="n"/>
      <c r="E39" s="8" t="n"/>
      <c r="F39" s="8" t="n"/>
      <c r="G39" s="8" t="n"/>
      <c r="H39" s="9">
        <f>IF($B39="","",INDEX('Pauschalen 2026'!$D$2:$D$216,MATCH($B39,'Pauschalen 2026'!$A$2:$A$216,0)))</f>
        <v/>
      </c>
      <c r="I39" s="9">
        <f>IF($B39="","",INDEX('Pauschalen 2026'!$E$2:$E$216,MATCH($B39,'Pauschalen 2026'!$A$2:$A$216,0)))</f>
        <v/>
      </c>
      <c r="J39" s="9">
        <f>IF(OR($B39="",$C39=""),0,IF($C39="voller Tag (24 Std.)",H39,IF(OR($C39="Anreisetag",$C39="Rückreisetag",$C39="eintägig über 8 Std."),I39,0)))</f>
        <v/>
      </c>
      <c r="K39" s="9">
        <f>IF(J39=0,0,MIN(J39,(LOWER(D39)="x")*0.2*H39+(LOWER(E39)="x")*0.4*H39+(LOWER(F39)="x")*0.4*H39))</f>
        <v/>
      </c>
      <c r="L39" s="9">
        <f>J39-K39</f>
        <v/>
      </c>
      <c r="M39" s="9">
        <f>IF(OR($B39="",LOWER(G39)&lt;&gt;"x",$C39="privat (Bleisure)"),0,INDEX('Pauschalen 2026'!$F$2:$F$216,MATCH($B39,'Pauschalen 2026'!$A$2:$A$216,0)))</f>
        <v/>
      </c>
    </row>
    <row r="40">
      <c r="A40" s="7" t="n"/>
      <c r="B40" s="4" t="n"/>
      <c r="C40" s="4" t="n"/>
      <c r="D40" s="8" t="n"/>
      <c r="E40" s="8" t="n"/>
      <c r="F40" s="8" t="n"/>
      <c r="G40" s="8" t="n"/>
      <c r="H40" s="9">
        <f>IF($B40="","",INDEX('Pauschalen 2026'!$D$2:$D$216,MATCH($B40,'Pauschalen 2026'!$A$2:$A$216,0)))</f>
        <v/>
      </c>
      <c r="I40" s="9">
        <f>IF($B40="","",INDEX('Pauschalen 2026'!$E$2:$E$216,MATCH($B40,'Pauschalen 2026'!$A$2:$A$216,0)))</f>
        <v/>
      </c>
      <c r="J40" s="9">
        <f>IF(OR($B40="",$C40=""),0,IF($C40="voller Tag (24 Std.)",H40,IF(OR($C40="Anreisetag",$C40="Rückreisetag",$C40="eintägig über 8 Std."),I40,0)))</f>
        <v/>
      </c>
      <c r="K40" s="9">
        <f>IF(J40=0,0,MIN(J40,(LOWER(D40)="x")*0.2*H40+(LOWER(E40)="x")*0.4*H40+(LOWER(F40)="x")*0.4*H40))</f>
        <v/>
      </c>
      <c r="L40" s="9">
        <f>J40-K40</f>
        <v/>
      </c>
      <c r="M40" s="9">
        <f>IF(OR($B40="",LOWER(G40)&lt;&gt;"x",$C40="privat (Bleisure)"),0,INDEX('Pauschalen 2026'!$F$2:$F$216,MATCH($B40,'Pauschalen 2026'!$A$2:$A$216,0)))</f>
        <v/>
      </c>
    </row>
    <row r="41">
      <c r="A41" s="7" t="n"/>
      <c r="B41" s="4" t="n"/>
      <c r="C41" s="4" t="n"/>
      <c r="D41" s="8" t="n"/>
      <c r="E41" s="8" t="n"/>
      <c r="F41" s="8" t="n"/>
      <c r="G41" s="8" t="n"/>
      <c r="H41" s="9">
        <f>IF($B41="","",INDEX('Pauschalen 2026'!$D$2:$D$216,MATCH($B41,'Pauschalen 2026'!$A$2:$A$216,0)))</f>
        <v/>
      </c>
      <c r="I41" s="9">
        <f>IF($B41="","",INDEX('Pauschalen 2026'!$E$2:$E$216,MATCH($B41,'Pauschalen 2026'!$A$2:$A$216,0)))</f>
        <v/>
      </c>
      <c r="J41" s="9">
        <f>IF(OR($B41="",$C41=""),0,IF($C41="voller Tag (24 Std.)",H41,IF(OR($C41="Anreisetag",$C41="Rückreisetag",$C41="eintägig über 8 Std."),I41,0)))</f>
        <v/>
      </c>
      <c r="K41" s="9">
        <f>IF(J41=0,0,MIN(J41,(LOWER(D41)="x")*0.2*H41+(LOWER(E41)="x")*0.4*H41+(LOWER(F41)="x")*0.4*H41))</f>
        <v/>
      </c>
      <c r="L41" s="9">
        <f>J41-K41</f>
        <v/>
      </c>
      <c r="M41" s="9">
        <f>IF(OR($B41="",LOWER(G41)&lt;&gt;"x",$C41="privat (Bleisure)"),0,INDEX('Pauschalen 2026'!$F$2:$F$216,MATCH($B41,'Pauschalen 2026'!$A$2:$A$216,0)))</f>
        <v/>
      </c>
    </row>
    <row r="42">
      <c r="A42" s="7" t="n"/>
      <c r="B42" s="4" t="n"/>
      <c r="C42" s="4" t="n"/>
      <c r="D42" s="8" t="n"/>
      <c r="E42" s="8" t="n"/>
      <c r="F42" s="8" t="n"/>
      <c r="G42" s="8" t="n"/>
      <c r="H42" s="9">
        <f>IF($B42="","",INDEX('Pauschalen 2026'!$D$2:$D$216,MATCH($B42,'Pauschalen 2026'!$A$2:$A$216,0)))</f>
        <v/>
      </c>
      <c r="I42" s="9">
        <f>IF($B42="","",INDEX('Pauschalen 2026'!$E$2:$E$216,MATCH($B42,'Pauschalen 2026'!$A$2:$A$216,0)))</f>
        <v/>
      </c>
      <c r="J42" s="9">
        <f>IF(OR($B42="",$C42=""),0,IF($C42="voller Tag (24 Std.)",H42,IF(OR($C42="Anreisetag",$C42="Rückreisetag",$C42="eintägig über 8 Std."),I42,0)))</f>
        <v/>
      </c>
      <c r="K42" s="9">
        <f>IF(J42=0,0,MIN(J42,(LOWER(D42)="x")*0.2*H42+(LOWER(E42)="x")*0.4*H42+(LOWER(F42)="x")*0.4*H42))</f>
        <v/>
      </c>
      <c r="L42" s="9">
        <f>J42-K42</f>
        <v/>
      </c>
      <c r="M42" s="9">
        <f>IF(OR($B42="",LOWER(G42)&lt;&gt;"x",$C42="privat (Bleisure)"),0,INDEX('Pauschalen 2026'!$F$2:$F$216,MATCH($B42,'Pauschalen 2026'!$A$2:$A$216,0)))</f>
        <v/>
      </c>
    </row>
    <row r="43">
      <c r="A43" s="7" t="n"/>
      <c r="B43" s="4" t="n"/>
      <c r="C43" s="4" t="n"/>
      <c r="D43" s="8" t="n"/>
      <c r="E43" s="8" t="n"/>
      <c r="F43" s="8" t="n"/>
      <c r="G43" s="8" t="n"/>
      <c r="H43" s="9">
        <f>IF($B43="","",INDEX('Pauschalen 2026'!$D$2:$D$216,MATCH($B43,'Pauschalen 2026'!$A$2:$A$216,0)))</f>
        <v/>
      </c>
      <c r="I43" s="9">
        <f>IF($B43="","",INDEX('Pauschalen 2026'!$E$2:$E$216,MATCH($B43,'Pauschalen 2026'!$A$2:$A$216,0)))</f>
        <v/>
      </c>
      <c r="J43" s="9">
        <f>IF(OR($B43="",$C43=""),0,IF($C43="voller Tag (24 Std.)",H43,IF(OR($C43="Anreisetag",$C43="Rückreisetag",$C43="eintägig über 8 Std."),I43,0)))</f>
        <v/>
      </c>
      <c r="K43" s="9">
        <f>IF(J43=0,0,MIN(J43,(LOWER(D43)="x")*0.2*H43+(LOWER(E43)="x")*0.4*H43+(LOWER(F43)="x")*0.4*H43))</f>
        <v/>
      </c>
      <c r="L43" s="9">
        <f>J43-K43</f>
        <v/>
      </c>
      <c r="M43" s="9">
        <f>IF(OR($B43="",LOWER(G43)&lt;&gt;"x",$C43="privat (Bleisure)"),0,INDEX('Pauschalen 2026'!$F$2:$F$216,MATCH($B43,'Pauschalen 2026'!$A$2:$A$216,0)))</f>
        <v/>
      </c>
    </row>
    <row r="44">
      <c r="A44" s="3" t="inlineStr">
        <is>
          <t>Summe Tage</t>
        </is>
      </c>
      <c r="J44" s="10">
        <f>SUM(J13:J43)</f>
        <v/>
      </c>
      <c r="K44" s="10">
        <f>SUM(K13:K43)</f>
        <v/>
      </c>
      <c r="L44" s="10">
        <f>SUM(L13:L43)</f>
        <v/>
      </c>
      <c r="M44" s="10">
        <f>SUM(M13:M43)</f>
        <v/>
      </c>
    </row>
    <row r="46">
      <c r="A46" s="5" t="inlineStr">
        <is>
          <t>Zusammenfassung</t>
        </is>
      </c>
    </row>
    <row r="47">
      <c r="A47" s="11" t="inlineStr">
        <is>
          <t>Verpflegungsmehraufwand</t>
        </is>
      </c>
      <c r="B47" s="9">
        <f>L44</f>
        <v/>
      </c>
    </row>
    <row r="48">
      <c r="A48" s="11" t="inlineStr">
        <is>
          <t>Übernachtung (Pauschale) – nur wenn keine Hotelrechnung</t>
        </is>
      </c>
      <c r="B48" s="9">
        <f>M44</f>
        <v/>
      </c>
    </row>
    <row r="49">
      <c r="A49" s="11" t="inlineStr">
        <is>
          <t>Gefahrene Kilometer mit eigenem Pkw</t>
        </is>
      </c>
      <c r="B49" s="12" t="n">
        <v>0</v>
      </c>
      <c r="C49" s="13" t="inlineStr">
        <is>
          <t>Kilometersatz 0,30 € (§ 9 Abs. 1 Satz 3 Nr. 4a EStG); andere motorisierte Fahrzeuge 0,20 €.</t>
        </is>
      </c>
    </row>
    <row r="50">
      <c r="A50" s="11" t="inlineStr">
        <is>
          <t>Fahrtkosten (0,30 € je km)</t>
        </is>
      </c>
      <c r="B50" s="9">
        <f>B49*0.3</f>
        <v/>
      </c>
    </row>
    <row r="51">
      <c r="A51" s="11" t="inlineStr">
        <is>
          <t>Belege geschäftlich (Blatt „Belege“)</t>
        </is>
      </c>
      <c r="B51" s="9">
        <f>SUM(Belege!K5:K104)</f>
        <v/>
      </c>
    </row>
    <row r="52">
      <c r="A52" s="3" t="inlineStr">
        <is>
          <t>Gesamt</t>
        </is>
      </c>
      <c r="B52" s="14">
        <f>B47+B48+B50+B51</f>
        <v/>
      </c>
    </row>
    <row r="53">
      <c r="A53" s="11" t="inlineStr">
        <is>
          <t>abzüglich Vorschuss</t>
        </is>
      </c>
      <c r="B53" s="15" t="n">
        <v>0</v>
      </c>
    </row>
    <row r="54">
      <c r="A54" s="3" t="inlineStr">
        <is>
          <t>Auszahlung</t>
        </is>
      </c>
      <c r="B54" s="14">
        <f>B52-B53</f>
        <v/>
      </c>
    </row>
    <row r="57">
      <c r="A57" s="11" t="inlineStr">
        <is>
          <t>Ort, Datum, Unterschrift Reisende/r: ______________________________</t>
        </is>
      </c>
    </row>
    <row r="59">
      <c r="A59" s="11" t="inlineStr">
        <is>
          <t>Sachlich richtig / genehmigt: ______________________________</t>
        </is>
      </c>
    </row>
    <row r="61">
      <c r="A61" s="13" t="inlineStr">
        <is>
          <t>Kürzung: 20 % (Frühstück) bzw. 40 % (Mittag-/Abendessen) des 24-Stunden-Satzes, wenn die Mahlzeit vom Arbeitgeber oder auf seine Veranlassung gestellt wird. Private Tage erhalten keine Pauschale. Erstellt mit triporyx.de.</t>
        </is>
      </c>
    </row>
  </sheetData>
  <mergeCells count="6">
    <mergeCell ref="B4:F4"/>
    <mergeCell ref="B7:F7"/>
    <mergeCell ref="B6:F6"/>
    <mergeCell ref="B5:F5"/>
    <mergeCell ref="B8:F8"/>
    <mergeCell ref="B9:F9"/>
  </mergeCells>
  <dataValidations count="3">
    <dataValidation sqref="B13:B43" showDropDown="0" showInputMessage="0" showErrorMessage="0" allowBlank="1" error="Bitte einen Ort aus der Liste wählen." type="list">
      <formula1>'Pauschalen 2026'!$A$2:$A$216</formula1>
    </dataValidation>
    <dataValidation sqref="C13:C43" showDropDown="0" showInputMessage="0" showErrorMessage="0" allowBlank="1" type="list">
      <formula1>"Anreisetag,voller Tag (24 Std.),Rückreisetag,eintägig über 8 Std.,privat (Bleisure),eintägig bis 8 Std."</formula1>
    </dataValidation>
    <dataValidation sqref="D13:G43" showDropDown="0" showInputMessage="0" showErrorMessage="0" allowBlank="1" type="list">
      <formula1>"x"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6" customWidth="1" min="3" max="3"/>
    <col width="46" customWidth="1" min="4" max="4"/>
    <col width="12" customWidth="1" min="5" max="5"/>
    <col width="10" customWidth="1" min="6" max="6"/>
    <col width="12" customWidth="1" min="7" max="7"/>
    <col width="13" customWidth="1" min="8" max="8"/>
    <col width="14" customWidth="1" min="9" max="9"/>
    <col width="14" customWidth="1" min="10" max="10"/>
    <col width="14" customWidth="1" min="11" max="11"/>
  </cols>
  <sheetData>
    <row r="1">
      <c r="A1" s="16" t="inlineStr">
        <is>
          <t>Belege</t>
        </is>
      </c>
    </row>
    <row r="2">
      <c r="A2" s="2" t="inlineStr">
        <is>
          <t>Gelbe Felder ausfüllen. Kurs = Euro je Einheit der Fremdwährung (z. B. 0,13 für 1 CNY) oder Betrag laut Kartenabrechnung direkt in Spalte E mit Währung EUR.</t>
        </is>
      </c>
    </row>
    <row r="4" ht="40" customHeight="1">
      <c r="A4" s="17" t="inlineStr">
        <is>
          <t>Nr.</t>
        </is>
      </c>
      <c r="B4" s="17" t="inlineStr">
        <is>
          <t>Datum</t>
        </is>
      </c>
      <c r="C4" s="17" t="inlineStr">
        <is>
          <t>Art</t>
        </is>
      </c>
      <c r="D4" s="17" t="inlineStr">
        <is>
          <t>Beschreibung (bei Bewirtung: Anlass, Teilnehmer)</t>
        </is>
      </c>
      <c r="E4" s="17" t="inlineStr">
        <is>
          <t>Betrag</t>
        </is>
      </c>
      <c r="F4" s="17" t="inlineStr">
        <is>
          <t>Währung</t>
        </is>
      </c>
      <c r="G4" s="17" t="inlineStr">
        <is>
          <t>Kurs (€ je Einheit)</t>
        </is>
      </c>
      <c r="H4" s="17" t="inlineStr">
        <is>
          <t>Betrag €</t>
        </is>
      </c>
      <c r="I4" s="17" t="inlineStr">
        <is>
          <t>Zuordnung</t>
        </is>
      </c>
      <c r="J4" s="17" t="inlineStr">
        <is>
          <t>Anteil geschäftlich bei „gemischt“</t>
        </is>
      </c>
      <c r="K4" s="17" t="inlineStr">
        <is>
          <t>geschäftlich €</t>
        </is>
      </c>
    </row>
    <row r="5">
      <c r="A5" s="11" t="n">
        <v>1</v>
      </c>
      <c r="B5" s="7">
        <f>DATE(2026,11,16)</f>
        <v/>
      </c>
      <c r="C5" s="4" t="inlineStr">
        <is>
          <t>Taxi/ÖPNV</t>
        </is>
      </c>
      <c r="D5" s="4" t="inlineStr">
        <is>
          <t>Taxi Flughafen – Hotel (Beispiel, überschreiben)</t>
        </is>
      </c>
      <c r="E5" s="18" t="n">
        <v>180</v>
      </c>
      <c r="F5" s="4" t="inlineStr">
        <is>
          <t>CNY</t>
        </is>
      </c>
      <c r="G5" s="19" t="n">
        <v>0.13</v>
      </c>
      <c r="H5" s="9">
        <f>IF(E5="",0,IF(OR(F5="EUR",F5=""),E5,E5*G5))</f>
        <v/>
      </c>
      <c r="I5" s="4" t="inlineStr">
        <is>
          <t>geschäftlich</t>
        </is>
      </c>
      <c r="J5" s="20" t="n">
        <v>1</v>
      </c>
      <c r="K5" s="9">
        <f>IF(I5="privat",0,IF(I5="gemischt",H5*J5,H5))</f>
        <v/>
      </c>
    </row>
    <row r="6">
      <c r="A6" s="11" t="n">
        <v>2</v>
      </c>
      <c r="B6" s="7" t="n"/>
      <c r="C6" s="4" t="n"/>
      <c r="D6" s="4" t="n"/>
      <c r="E6" s="18" t="n"/>
      <c r="F6" s="4" t="n"/>
      <c r="G6" s="19" t="n"/>
      <c r="H6" s="9">
        <f>IF(E6="",0,IF(OR(F6="EUR",F6=""),E6,E6*G6))</f>
        <v/>
      </c>
      <c r="I6" s="4" t="n"/>
      <c r="J6" s="20" t="n"/>
      <c r="K6" s="9">
        <f>IF(I6="privat",0,IF(I6="gemischt",H6*J6,H6))</f>
        <v/>
      </c>
    </row>
    <row r="7">
      <c r="A7" s="11" t="n">
        <v>3</v>
      </c>
      <c r="B7" s="7" t="n"/>
      <c r="C7" s="4" t="n"/>
      <c r="D7" s="4" t="n"/>
      <c r="E7" s="18" t="n"/>
      <c r="F7" s="4" t="n"/>
      <c r="G7" s="19" t="n"/>
      <c r="H7" s="9">
        <f>IF(E7="",0,IF(OR(F7="EUR",F7=""),E7,E7*G7))</f>
        <v/>
      </c>
      <c r="I7" s="4" t="n"/>
      <c r="J7" s="20" t="n"/>
      <c r="K7" s="9">
        <f>IF(I7="privat",0,IF(I7="gemischt",H7*J7,H7))</f>
        <v/>
      </c>
    </row>
    <row r="8">
      <c r="A8" s="11" t="n">
        <v>4</v>
      </c>
      <c r="B8" s="7" t="n"/>
      <c r="C8" s="4" t="n"/>
      <c r="D8" s="4" t="n"/>
      <c r="E8" s="18" t="n"/>
      <c r="F8" s="4" t="n"/>
      <c r="G8" s="19" t="n"/>
      <c r="H8" s="9">
        <f>IF(E8="",0,IF(OR(F8="EUR",F8=""),E8,E8*G8))</f>
        <v/>
      </c>
      <c r="I8" s="4" t="n"/>
      <c r="J8" s="20" t="n"/>
      <c r="K8" s="9">
        <f>IF(I8="privat",0,IF(I8="gemischt",H8*J8,H8))</f>
        <v/>
      </c>
    </row>
    <row r="9">
      <c r="A9" s="11" t="n">
        <v>5</v>
      </c>
      <c r="B9" s="7" t="n"/>
      <c r="C9" s="4" t="n"/>
      <c r="D9" s="4" t="n"/>
      <c r="E9" s="18" t="n"/>
      <c r="F9" s="4" t="n"/>
      <c r="G9" s="19" t="n"/>
      <c r="H9" s="9">
        <f>IF(E9="",0,IF(OR(F9="EUR",F9=""),E9,E9*G9))</f>
        <v/>
      </c>
      <c r="I9" s="4" t="n"/>
      <c r="J9" s="20" t="n"/>
      <c r="K9" s="9">
        <f>IF(I9="privat",0,IF(I9="gemischt",H9*J9,H9))</f>
        <v/>
      </c>
    </row>
    <row r="10">
      <c r="A10" s="11" t="n">
        <v>6</v>
      </c>
      <c r="B10" s="7" t="n"/>
      <c r="C10" s="4" t="n"/>
      <c r="D10" s="4" t="n"/>
      <c r="E10" s="18" t="n"/>
      <c r="F10" s="4" t="n"/>
      <c r="G10" s="19" t="n"/>
      <c r="H10" s="9">
        <f>IF(E10="",0,IF(OR(F10="EUR",F10=""),E10,E10*G10))</f>
        <v/>
      </c>
      <c r="I10" s="4" t="n"/>
      <c r="J10" s="20" t="n"/>
      <c r="K10" s="9">
        <f>IF(I10="privat",0,IF(I10="gemischt",H10*J10,H10))</f>
        <v/>
      </c>
    </row>
    <row r="11">
      <c r="A11" s="11" t="n">
        <v>7</v>
      </c>
      <c r="B11" s="7" t="n"/>
      <c r="C11" s="4" t="n"/>
      <c r="D11" s="4" t="n"/>
      <c r="E11" s="18" t="n"/>
      <c r="F11" s="4" t="n"/>
      <c r="G11" s="19" t="n"/>
      <c r="H11" s="9">
        <f>IF(E11="",0,IF(OR(F11="EUR",F11=""),E11,E11*G11))</f>
        <v/>
      </c>
      <c r="I11" s="4" t="n"/>
      <c r="J11" s="20" t="n"/>
      <c r="K11" s="9">
        <f>IF(I11="privat",0,IF(I11="gemischt",H11*J11,H11))</f>
        <v/>
      </c>
    </row>
    <row r="12">
      <c r="A12" s="11" t="n">
        <v>8</v>
      </c>
      <c r="B12" s="7" t="n"/>
      <c r="C12" s="4" t="n"/>
      <c r="D12" s="4" t="n"/>
      <c r="E12" s="18" t="n"/>
      <c r="F12" s="4" t="n"/>
      <c r="G12" s="19" t="n"/>
      <c r="H12" s="9">
        <f>IF(E12="",0,IF(OR(F12="EUR",F12=""),E12,E12*G12))</f>
        <v/>
      </c>
      <c r="I12" s="4" t="n"/>
      <c r="J12" s="20" t="n"/>
      <c r="K12" s="9">
        <f>IF(I12="privat",0,IF(I12="gemischt",H12*J12,H12))</f>
        <v/>
      </c>
    </row>
    <row r="13">
      <c r="A13" s="11" t="n">
        <v>9</v>
      </c>
      <c r="B13" s="7" t="n"/>
      <c r="C13" s="4" t="n"/>
      <c r="D13" s="4" t="n"/>
      <c r="E13" s="18" t="n"/>
      <c r="F13" s="4" t="n"/>
      <c r="G13" s="19" t="n"/>
      <c r="H13" s="9">
        <f>IF(E13="",0,IF(OR(F13="EUR",F13=""),E13,E13*G13))</f>
        <v/>
      </c>
      <c r="I13" s="4" t="n"/>
      <c r="J13" s="20" t="n"/>
      <c r="K13" s="9">
        <f>IF(I13="privat",0,IF(I13="gemischt",H13*J13,H13))</f>
        <v/>
      </c>
    </row>
    <row r="14">
      <c r="A14" s="11" t="n">
        <v>10</v>
      </c>
      <c r="B14" s="7" t="n"/>
      <c r="C14" s="4" t="n"/>
      <c r="D14" s="4" t="n"/>
      <c r="E14" s="18" t="n"/>
      <c r="F14" s="4" t="n"/>
      <c r="G14" s="19" t="n"/>
      <c r="H14" s="9">
        <f>IF(E14="",0,IF(OR(F14="EUR",F14=""),E14,E14*G14))</f>
        <v/>
      </c>
      <c r="I14" s="4" t="n"/>
      <c r="J14" s="20" t="n"/>
      <c r="K14" s="9">
        <f>IF(I14="privat",0,IF(I14="gemischt",H14*J14,H14))</f>
        <v/>
      </c>
    </row>
    <row r="15">
      <c r="A15" s="11" t="n">
        <v>11</v>
      </c>
      <c r="B15" s="7" t="n"/>
      <c r="C15" s="4" t="n"/>
      <c r="D15" s="4" t="n"/>
      <c r="E15" s="18" t="n"/>
      <c r="F15" s="4" t="n"/>
      <c r="G15" s="19" t="n"/>
      <c r="H15" s="9">
        <f>IF(E15="",0,IF(OR(F15="EUR",F15=""),E15,E15*G15))</f>
        <v/>
      </c>
      <c r="I15" s="4" t="n"/>
      <c r="J15" s="20" t="n"/>
      <c r="K15" s="9">
        <f>IF(I15="privat",0,IF(I15="gemischt",H15*J15,H15))</f>
        <v/>
      </c>
    </row>
    <row r="16">
      <c r="A16" s="11" t="n">
        <v>12</v>
      </c>
      <c r="B16" s="7" t="n"/>
      <c r="C16" s="4" t="n"/>
      <c r="D16" s="4" t="n"/>
      <c r="E16" s="18" t="n"/>
      <c r="F16" s="4" t="n"/>
      <c r="G16" s="19" t="n"/>
      <c r="H16" s="9">
        <f>IF(E16="",0,IF(OR(F16="EUR",F16=""),E16,E16*G16))</f>
        <v/>
      </c>
      <c r="I16" s="4" t="n"/>
      <c r="J16" s="20" t="n"/>
      <c r="K16" s="9">
        <f>IF(I16="privat",0,IF(I16="gemischt",H16*J16,H16))</f>
        <v/>
      </c>
    </row>
    <row r="17">
      <c r="A17" s="11" t="n">
        <v>13</v>
      </c>
      <c r="B17" s="7" t="n"/>
      <c r="C17" s="4" t="n"/>
      <c r="D17" s="4" t="n"/>
      <c r="E17" s="18" t="n"/>
      <c r="F17" s="4" t="n"/>
      <c r="G17" s="19" t="n"/>
      <c r="H17" s="9">
        <f>IF(E17="",0,IF(OR(F17="EUR",F17=""),E17,E17*G17))</f>
        <v/>
      </c>
      <c r="I17" s="4" t="n"/>
      <c r="J17" s="20" t="n"/>
      <c r="K17" s="9">
        <f>IF(I17="privat",0,IF(I17="gemischt",H17*J17,H17))</f>
        <v/>
      </c>
    </row>
    <row r="18">
      <c r="A18" s="11" t="n">
        <v>14</v>
      </c>
      <c r="B18" s="7" t="n"/>
      <c r="C18" s="4" t="n"/>
      <c r="D18" s="4" t="n"/>
      <c r="E18" s="18" t="n"/>
      <c r="F18" s="4" t="n"/>
      <c r="G18" s="19" t="n"/>
      <c r="H18" s="9">
        <f>IF(E18="",0,IF(OR(F18="EUR",F18=""),E18,E18*G18))</f>
        <v/>
      </c>
      <c r="I18" s="4" t="n"/>
      <c r="J18" s="20" t="n"/>
      <c r="K18" s="9">
        <f>IF(I18="privat",0,IF(I18="gemischt",H18*J18,H18))</f>
        <v/>
      </c>
    </row>
    <row r="19">
      <c r="A19" s="11" t="n">
        <v>15</v>
      </c>
      <c r="B19" s="7" t="n"/>
      <c r="C19" s="4" t="n"/>
      <c r="D19" s="4" t="n"/>
      <c r="E19" s="18" t="n"/>
      <c r="F19" s="4" t="n"/>
      <c r="G19" s="19" t="n"/>
      <c r="H19" s="9">
        <f>IF(E19="",0,IF(OR(F19="EUR",F19=""),E19,E19*G19))</f>
        <v/>
      </c>
      <c r="I19" s="4" t="n"/>
      <c r="J19" s="20" t="n"/>
      <c r="K19" s="9">
        <f>IF(I19="privat",0,IF(I19="gemischt",H19*J19,H19))</f>
        <v/>
      </c>
    </row>
    <row r="20">
      <c r="A20" s="11" t="n">
        <v>16</v>
      </c>
      <c r="B20" s="7" t="n"/>
      <c r="C20" s="4" t="n"/>
      <c r="D20" s="4" t="n"/>
      <c r="E20" s="18" t="n"/>
      <c r="F20" s="4" t="n"/>
      <c r="G20" s="19" t="n"/>
      <c r="H20" s="9">
        <f>IF(E20="",0,IF(OR(F20="EUR",F20=""),E20,E20*G20))</f>
        <v/>
      </c>
      <c r="I20" s="4" t="n"/>
      <c r="J20" s="20" t="n"/>
      <c r="K20" s="9">
        <f>IF(I20="privat",0,IF(I20="gemischt",H20*J20,H20))</f>
        <v/>
      </c>
    </row>
    <row r="21">
      <c r="A21" s="11" t="n">
        <v>17</v>
      </c>
      <c r="B21" s="7" t="n"/>
      <c r="C21" s="4" t="n"/>
      <c r="D21" s="4" t="n"/>
      <c r="E21" s="18" t="n"/>
      <c r="F21" s="4" t="n"/>
      <c r="G21" s="19" t="n"/>
      <c r="H21" s="9">
        <f>IF(E21="",0,IF(OR(F21="EUR",F21=""),E21,E21*G21))</f>
        <v/>
      </c>
      <c r="I21" s="4" t="n"/>
      <c r="J21" s="20" t="n"/>
      <c r="K21" s="9">
        <f>IF(I21="privat",0,IF(I21="gemischt",H21*J21,H21))</f>
        <v/>
      </c>
    </row>
    <row r="22">
      <c r="A22" s="11" t="n">
        <v>18</v>
      </c>
      <c r="B22" s="7" t="n"/>
      <c r="C22" s="4" t="n"/>
      <c r="D22" s="4" t="n"/>
      <c r="E22" s="18" t="n"/>
      <c r="F22" s="4" t="n"/>
      <c r="G22" s="19" t="n"/>
      <c r="H22" s="9">
        <f>IF(E22="",0,IF(OR(F22="EUR",F22=""),E22,E22*G22))</f>
        <v/>
      </c>
      <c r="I22" s="4" t="n"/>
      <c r="J22" s="20" t="n"/>
      <c r="K22" s="9">
        <f>IF(I22="privat",0,IF(I22="gemischt",H22*J22,H22))</f>
        <v/>
      </c>
    </row>
    <row r="23">
      <c r="A23" s="11" t="n">
        <v>19</v>
      </c>
      <c r="B23" s="7" t="n"/>
      <c r="C23" s="4" t="n"/>
      <c r="D23" s="4" t="n"/>
      <c r="E23" s="18" t="n"/>
      <c r="F23" s="4" t="n"/>
      <c r="G23" s="19" t="n"/>
      <c r="H23" s="9">
        <f>IF(E23="",0,IF(OR(F23="EUR",F23=""),E23,E23*G23))</f>
        <v/>
      </c>
      <c r="I23" s="4" t="n"/>
      <c r="J23" s="20" t="n"/>
      <c r="K23" s="9">
        <f>IF(I23="privat",0,IF(I23="gemischt",H23*J23,H23))</f>
        <v/>
      </c>
    </row>
    <row r="24">
      <c r="A24" s="11" t="n">
        <v>20</v>
      </c>
      <c r="B24" s="7" t="n"/>
      <c r="C24" s="4" t="n"/>
      <c r="D24" s="4" t="n"/>
      <c r="E24" s="18" t="n"/>
      <c r="F24" s="4" t="n"/>
      <c r="G24" s="19" t="n"/>
      <c r="H24" s="9">
        <f>IF(E24="",0,IF(OR(F24="EUR",F24=""),E24,E24*G24))</f>
        <v/>
      </c>
      <c r="I24" s="4" t="n"/>
      <c r="J24" s="20" t="n"/>
      <c r="K24" s="9">
        <f>IF(I24="privat",0,IF(I24="gemischt",H24*J24,H24))</f>
        <v/>
      </c>
    </row>
    <row r="25">
      <c r="A25" s="11" t="n">
        <v>21</v>
      </c>
      <c r="B25" s="7" t="n"/>
      <c r="C25" s="4" t="n"/>
      <c r="D25" s="4" t="n"/>
      <c r="E25" s="18" t="n"/>
      <c r="F25" s="4" t="n"/>
      <c r="G25" s="19" t="n"/>
      <c r="H25" s="9">
        <f>IF(E25="",0,IF(OR(F25="EUR",F25=""),E25,E25*G25))</f>
        <v/>
      </c>
      <c r="I25" s="4" t="n"/>
      <c r="J25" s="20" t="n"/>
      <c r="K25" s="9">
        <f>IF(I25="privat",0,IF(I25="gemischt",H25*J25,H25))</f>
        <v/>
      </c>
    </row>
    <row r="26">
      <c r="A26" s="11" t="n">
        <v>22</v>
      </c>
      <c r="B26" s="7" t="n"/>
      <c r="C26" s="4" t="n"/>
      <c r="D26" s="4" t="n"/>
      <c r="E26" s="18" t="n"/>
      <c r="F26" s="4" t="n"/>
      <c r="G26" s="19" t="n"/>
      <c r="H26" s="9">
        <f>IF(E26="",0,IF(OR(F26="EUR",F26=""),E26,E26*G26))</f>
        <v/>
      </c>
      <c r="I26" s="4" t="n"/>
      <c r="J26" s="20" t="n"/>
      <c r="K26" s="9">
        <f>IF(I26="privat",0,IF(I26="gemischt",H26*J26,H26))</f>
        <v/>
      </c>
    </row>
    <row r="27">
      <c r="A27" s="11" t="n">
        <v>23</v>
      </c>
      <c r="B27" s="7" t="n"/>
      <c r="C27" s="4" t="n"/>
      <c r="D27" s="4" t="n"/>
      <c r="E27" s="18" t="n"/>
      <c r="F27" s="4" t="n"/>
      <c r="G27" s="19" t="n"/>
      <c r="H27" s="9">
        <f>IF(E27="",0,IF(OR(F27="EUR",F27=""),E27,E27*G27))</f>
        <v/>
      </c>
      <c r="I27" s="4" t="n"/>
      <c r="J27" s="20" t="n"/>
      <c r="K27" s="9">
        <f>IF(I27="privat",0,IF(I27="gemischt",H27*J27,H27))</f>
        <v/>
      </c>
    </row>
    <row r="28">
      <c r="A28" s="11" t="n">
        <v>24</v>
      </c>
      <c r="B28" s="7" t="n"/>
      <c r="C28" s="4" t="n"/>
      <c r="D28" s="4" t="n"/>
      <c r="E28" s="18" t="n"/>
      <c r="F28" s="4" t="n"/>
      <c r="G28" s="19" t="n"/>
      <c r="H28" s="9">
        <f>IF(E28="",0,IF(OR(F28="EUR",F28=""),E28,E28*G28))</f>
        <v/>
      </c>
      <c r="I28" s="4" t="n"/>
      <c r="J28" s="20" t="n"/>
      <c r="K28" s="9">
        <f>IF(I28="privat",0,IF(I28="gemischt",H28*J28,H28))</f>
        <v/>
      </c>
    </row>
    <row r="29">
      <c r="A29" s="11" t="n">
        <v>25</v>
      </c>
      <c r="B29" s="7" t="n"/>
      <c r="C29" s="4" t="n"/>
      <c r="D29" s="4" t="n"/>
      <c r="E29" s="18" t="n"/>
      <c r="F29" s="4" t="n"/>
      <c r="G29" s="19" t="n"/>
      <c r="H29" s="9">
        <f>IF(E29="",0,IF(OR(F29="EUR",F29=""),E29,E29*G29))</f>
        <v/>
      </c>
      <c r="I29" s="4" t="n"/>
      <c r="J29" s="20" t="n"/>
      <c r="K29" s="9">
        <f>IF(I29="privat",0,IF(I29="gemischt",H29*J29,H29))</f>
        <v/>
      </c>
    </row>
    <row r="30">
      <c r="A30" s="11" t="n">
        <v>26</v>
      </c>
      <c r="B30" s="7" t="n"/>
      <c r="C30" s="4" t="n"/>
      <c r="D30" s="4" t="n"/>
      <c r="E30" s="18" t="n"/>
      <c r="F30" s="4" t="n"/>
      <c r="G30" s="19" t="n"/>
      <c r="H30" s="9">
        <f>IF(E30="",0,IF(OR(F30="EUR",F30=""),E30,E30*G30))</f>
        <v/>
      </c>
      <c r="I30" s="4" t="n"/>
      <c r="J30" s="20" t="n"/>
      <c r="K30" s="9">
        <f>IF(I30="privat",0,IF(I30="gemischt",H30*J30,H30))</f>
        <v/>
      </c>
    </row>
    <row r="31">
      <c r="A31" s="11" t="n">
        <v>27</v>
      </c>
      <c r="B31" s="7" t="n"/>
      <c r="C31" s="4" t="n"/>
      <c r="D31" s="4" t="n"/>
      <c r="E31" s="18" t="n"/>
      <c r="F31" s="4" t="n"/>
      <c r="G31" s="19" t="n"/>
      <c r="H31" s="9">
        <f>IF(E31="",0,IF(OR(F31="EUR",F31=""),E31,E31*G31))</f>
        <v/>
      </c>
      <c r="I31" s="4" t="n"/>
      <c r="J31" s="20" t="n"/>
      <c r="K31" s="9">
        <f>IF(I31="privat",0,IF(I31="gemischt",H31*J31,H31))</f>
        <v/>
      </c>
    </row>
    <row r="32">
      <c r="A32" s="11" t="n">
        <v>28</v>
      </c>
      <c r="B32" s="7" t="n"/>
      <c r="C32" s="4" t="n"/>
      <c r="D32" s="4" t="n"/>
      <c r="E32" s="18" t="n"/>
      <c r="F32" s="4" t="n"/>
      <c r="G32" s="19" t="n"/>
      <c r="H32" s="9">
        <f>IF(E32="",0,IF(OR(F32="EUR",F32=""),E32,E32*G32))</f>
        <v/>
      </c>
      <c r="I32" s="4" t="n"/>
      <c r="J32" s="20" t="n"/>
      <c r="K32" s="9">
        <f>IF(I32="privat",0,IF(I32="gemischt",H32*J32,H32))</f>
        <v/>
      </c>
    </row>
    <row r="33">
      <c r="A33" s="11" t="n">
        <v>29</v>
      </c>
      <c r="B33" s="7" t="n"/>
      <c r="C33" s="4" t="n"/>
      <c r="D33" s="4" t="n"/>
      <c r="E33" s="18" t="n"/>
      <c r="F33" s="4" t="n"/>
      <c r="G33" s="19" t="n"/>
      <c r="H33" s="9">
        <f>IF(E33="",0,IF(OR(F33="EUR",F33=""),E33,E33*G33))</f>
        <v/>
      </c>
      <c r="I33" s="4" t="n"/>
      <c r="J33" s="20" t="n"/>
      <c r="K33" s="9">
        <f>IF(I33="privat",0,IF(I33="gemischt",H33*J33,H33))</f>
        <v/>
      </c>
    </row>
    <row r="34">
      <c r="A34" s="11" t="n">
        <v>30</v>
      </c>
      <c r="B34" s="7" t="n"/>
      <c r="C34" s="4" t="n"/>
      <c r="D34" s="4" t="n"/>
      <c r="E34" s="18" t="n"/>
      <c r="F34" s="4" t="n"/>
      <c r="G34" s="19" t="n"/>
      <c r="H34" s="9">
        <f>IF(E34="",0,IF(OR(F34="EUR",F34=""),E34,E34*G34))</f>
        <v/>
      </c>
      <c r="I34" s="4" t="n"/>
      <c r="J34" s="20" t="n"/>
      <c r="K34" s="9">
        <f>IF(I34="privat",0,IF(I34="gemischt",H34*J34,H34))</f>
        <v/>
      </c>
    </row>
    <row r="35">
      <c r="A35" s="11" t="n">
        <v>31</v>
      </c>
      <c r="B35" s="7" t="n"/>
      <c r="C35" s="4" t="n"/>
      <c r="D35" s="4" t="n"/>
      <c r="E35" s="18" t="n"/>
      <c r="F35" s="4" t="n"/>
      <c r="G35" s="19" t="n"/>
      <c r="H35" s="9">
        <f>IF(E35="",0,IF(OR(F35="EUR",F35=""),E35,E35*G35))</f>
        <v/>
      </c>
      <c r="I35" s="4" t="n"/>
      <c r="J35" s="20" t="n"/>
      <c r="K35" s="9">
        <f>IF(I35="privat",0,IF(I35="gemischt",H35*J35,H35))</f>
        <v/>
      </c>
    </row>
    <row r="36">
      <c r="A36" s="11" t="n">
        <v>32</v>
      </c>
      <c r="B36" s="7" t="n"/>
      <c r="C36" s="4" t="n"/>
      <c r="D36" s="4" t="n"/>
      <c r="E36" s="18" t="n"/>
      <c r="F36" s="4" t="n"/>
      <c r="G36" s="19" t="n"/>
      <c r="H36" s="9">
        <f>IF(E36="",0,IF(OR(F36="EUR",F36=""),E36,E36*G36))</f>
        <v/>
      </c>
      <c r="I36" s="4" t="n"/>
      <c r="J36" s="20" t="n"/>
      <c r="K36" s="9">
        <f>IF(I36="privat",0,IF(I36="gemischt",H36*J36,H36))</f>
        <v/>
      </c>
    </row>
    <row r="37">
      <c r="A37" s="11" t="n">
        <v>33</v>
      </c>
      <c r="B37" s="7" t="n"/>
      <c r="C37" s="4" t="n"/>
      <c r="D37" s="4" t="n"/>
      <c r="E37" s="18" t="n"/>
      <c r="F37" s="4" t="n"/>
      <c r="G37" s="19" t="n"/>
      <c r="H37" s="9">
        <f>IF(E37="",0,IF(OR(F37="EUR",F37=""),E37,E37*G37))</f>
        <v/>
      </c>
      <c r="I37" s="4" t="n"/>
      <c r="J37" s="20" t="n"/>
      <c r="K37" s="9">
        <f>IF(I37="privat",0,IF(I37="gemischt",H37*J37,H37))</f>
        <v/>
      </c>
    </row>
    <row r="38">
      <c r="A38" s="11" t="n">
        <v>34</v>
      </c>
      <c r="B38" s="7" t="n"/>
      <c r="C38" s="4" t="n"/>
      <c r="D38" s="4" t="n"/>
      <c r="E38" s="18" t="n"/>
      <c r="F38" s="4" t="n"/>
      <c r="G38" s="19" t="n"/>
      <c r="H38" s="9">
        <f>IF(E38="",0,IF(OR(F38="EUR",F38=""),E38,E38*G38))</f>
        <v/>
      </c>
      <c r="I38" s="4" t="n"/>
      <c r="J38" s="20" t="n"/>
      <c r="K38" s="9">
        <f>IF(I38="privat",0,IF(I38="gemischt",H38*J38,H38))</f>
        <v/>
      </c>
    </row>
    <row r="39">
      <c r="A39" s="11" t="n">
        <v>35</v>
      </c>
      <c r="B39" s="7" t="n"/>
      <c r="C39" s="4" t="n"/>
      <c r="D39" s="4" t="n"/>
      <c r="E39" s="18" t="n"/>
      <c r="F39" s="4" t="n"/>
      <c r="G39" s="19" t="n"/>
      <c r="H39" s="9">
        <f>IF(E39="",0,IF(OR(F39="EUR",F39=""),E39,E39*G39))</f>
        <v/>
      </c>
      <c r="I39" s="4" t="n"/>
      <c r="J39" s="20" t="n"/>
      <c r="K39" s="9">
        <f>IF(I39="privat",0,IF(I39="gemischt",H39*J39,H39))</f>
        <v/>
      </c>
    </row>
    <row r="40">
      <c r="A40" s="11" t="n">
        <v>36</v>
      </c>
      <c r="B40" s="7" t="n"/>
      <c r="C40" s="4" t="n"/>
      <c r="D40" s="4" t="n"/>
      <c r="E40" s="18" t="n"/>
      <c r="F40" s="4" t="n"/>
      <c r="G40" s="19" t="n"/>
      <c r="H40" s="9">
        <f>IF(E40="",0,IF(OR(F40="EUR",F40=""),E40,E40*G40))</f>
        <v/>
      </c>
      <c r="I40" s="4" t="n"/>
      <c r="J40" s="20" t="n"/>
      <c r="K40" s="9">
        <f>IF(I40="privat",0,IF(I40="gemischt",H40*J40,H40))</f>
        <v/>
      </c>
    </row>
    <row r="41">
      <c r="A41" s="11" t="n">
        <v>37</v>
      </c>
      <c r="B41" s="7" t="n"/>
      <c r="C41" s="4" t="n"/>
      <c r="D41" s="4" t="n"/>
      <c r="E41" s="18" t="n"/>
      <c r="F41" s="4" t="n"/>
      <c r="G41" s="19" t="n"/>
      <c r="H41" s="9">
        <f>IF(E41="",0,IF(OR(F41="EUR",F41=""),E41,E41*G41))</f>
        <v/>
      </c>
      <c r="I41" s="4" t="n"/>
      <c r="J41" s="20" t="n"/>
      <c r="K41" s="9">
        <f>IF(I41="privat",0,IF(I41="gemischt",H41*J41,H41))</f>
        <v/>
      </c>
    </row>
    <row r="42">
      <c r="A42" s="11" t="n">
        <v>38</v>
      </c>
      <c r="B42" s="7" t="n"/>
      <c r="C42" s="4" t="n"/>
      <c r="D42" s="4" t="n"/>
      <c r="E42" s="18" t="n"/>
      <c r="F42" s="4" t="n"/>
      <c r="G42" s="19" t="n"/>
      <c r="H42" s="9">
        <f>IF(E42="",0,IF(OR(F42="EUR",F42=""),E42,E42*G42))</f>
        <v/>
      </c>
      <c r="I42" s="4" t="n"/>
      <c r="J42" s="20" t="n"/>
      <c r="K42" s="9">
        <f>IF(I42="privat",0,IF(I42="gemischt",H42*J42,H42))</f>
        <v/>
      </c>
    </row>
    <row r="43">
      <c r="A43" s="11" t="n">
        <v>39</v>
      </c>
      <c r="B43" s="7" t="n"/>
      <c r="C43" s="4" t="n"/>
      <c r="D43" s="4" t="n"/>
      <c r="E43" s="18" t="n"/>
      <c r="F43" s="4" t="n"/>
      <c r="G43" s="19" t="n"/>
      <c r="H43" s="9">
        <f>IF(E43="",0,IF(OR(F43="EUR",F43=""),E43,E43*G43))</f>
        <v/>
      </c>
      <c r="I43" s="4" t="n"/>
      <c r="J43" s="20" t="n"/>
      <c r="K43" s="9">
        <f>IF(I43="privat",0,IF(I43="gemischt",H43*J43,H43))</f>
        <v/>
      </c>
    </row>
    <row r="44">
      <c r="A44" s="11" t="n">
        <v>40</v>
      </c>
      <c r="B44" s="7" t="n"/>
      <c r="C44" s="4" t="n"/>
      <c r="D44" s="4" t="n"/>
      <c r="E44" s="18" t="n"/>
      <c r="F44" s="4" t="n"/>
      <c r="G44" s="19" t="n"/>
      <c r="H44" s="9">
        <f>IF(E44="",0,IF(OR(F44="EUR",F44=""),E44,E44*G44))</f>
        <v/>
      </c>
      <c r="I44" s="4" t="n"/>
      <c r="J44" s="20" t="n"/>
      <c r="K44" s="9">
        <f>IF(I44="privat",0,IF(I44="gemischt",H44*J44,H44))</f>
        <v/>
      </c>
    </row>
    <row r="45">
      <c r="A45" s="11" t="n">
        <v>41</v>
      </c>
      <c r="B45" s="7" t="n"/>
      <c r="C45" s="4" t="n"/>
      <c r="D45" s="4" t="n"/>
      <c r="E45" s="18" t="n"/>
      <c r="F45" s="4" t="n"/>
      <c r="G45" s="19" t="n"/>
      <c r="H45" s="9">
        <f>IF(E45="",0,IF(OR(F45="EUR",F45=""),E45,E45*G45))</f>
        <v/>
      </c>
      <c r="I45" s="4" t="n"/>
      <c r="J45" s="20" t="n"/>
      <c r="K45" s="9">
        <f>IF(I45="privat",0,IF(I45="gemischt",H45*J45,H45))</f>
        <v/>
      </c>
    </row>
    <row r="46">
      <c r="A46" s="11" t="n">
        <v>42</v>
      </c>
      <c r="B46" s="7" t="n"/>
      <c r="C46" s="4" t="n"/>
      <c r="D46" s="4" t="n"/>
      <c r="E46" s="18" t="n"/>
      <c r="F46" s="4" t="n"/>
      <c r="G46" s="19" t="n"/>
      <c r="H46" s="9">
        <f>IF(E46="",0,IF(OR(F46="EUR",F46=""),E46,E46*G46))</f>
        <v/>
      </c>
      <c r="I46" s="4" t="n"/>
      <c r="J46" s="20" t="n"/>
      <c r="K46" s="9">
        <f>IF(I46="privat",0,IF(I46="gemischt",H46*J46,H46))</f>
        <v/>
      </c>
    </row>
    <row r="47">
      <c r="A47" s="11" t="n">
        <v>43</v>
      </c>
      <c r="B47" s="7" t="n"/>
      <c r="C47" s="4" t="n"/>
      <c r="D47" s="4" t="n"/>
      <c r="E47" s="18" t="n"/>
      <c r="F47" s="4" t="n"/>
      <c r="G47" s="19" t="n"/>
      <c r="H47" s="9">
        <f>IF(E47="",0,IF(OR(F47="EUR",F47=""),E47,E47*G47))</f>
        <v/>
      </c>
      <c r="I47" s="4" t="n"/>
      <c r="J47" s="20" t="n"/>
      <c r="K47" s="9">
        <f>IF(I47="privat",0,IF(I47="gemischt",H47*J47,H47))</f>
        <v/>
      </c>
    </row>
    <row r="48">
      <c r="A48" s="11" t="n">
        <v>44</v>
      </c>
      <c r="B48" s="7" t="n"/>
      <c r="C48" s="4" t="n"/>
      <c r="D48" s="4" t="n"/>
      <c r="E48" s="18" t="n"/>
      <c r="F48" s="4" t="n"/>
      <c r="G48" s="19" t="n"/>
      <c r="H48" s="9">
        <f>IF(E48="",0,IF(OR(F48="EUR",F48=""),E48,E48*G48))</f>
        <v/>
      </c>
      <c r="I48" s="4" t="n"/>
      <c r="J48" s="20" t="n"/>
      <c r="K48" s="9">
        <f>IF(I48="privat",0,IF(I48="gemischt",H48*J48,H48))</f>
        <v/>
      </c>
    </row>
    <row r="49">
      <c r="A49" s="11" t="n">
        <v>45</v>
      </c>
      <c r="B49" s="7" t="n"/>
      <c r="C49" s="4" t="n"/>
      <c r="D49" s="4" t="n"/>
      <c r="E49" s="18" t="n"/>
      <c r="F49" s="4" t="n"/>
      <c r="G49" s="19" t="n"/>
      <c r="H49" s="9">
        <f>IF(E49="",0,IF(OR(F49="EUR",F49=""),E49,E49*G49))</f>
        <v/>
      </c>
      <c r="I49" s="4" t="n"/>
      <c r="J49" s="20" t="n"/>
      <c r="K49" s="9">
        <f>IF(I49="privat",0,IF(I49="gemischt",H49*J49,H49))</f>
        <v/>
      </c>
    </row>
    <row r="50">
      <c r="A50" s="11" t="n">
        <v>46</v>
      </c>
      <c r="B50" s="7" t="n"/>
      <c r="C50" s="4" t="n"/>
      <c r="D50" s="4" t="n"/>
      <c r="E50" s="18" t="n"/>
      <c r="F50" s="4" t="n"/>
      <c r="G50" s="19" t="n"/>
      <c r="H50" s="9">
        <f>IF(E50="",0,IF(OR(F50="EUR",F50=""),E50,E50*G50))</f>
        <v/>
      </c>
      <c r="I50" s="4" t="n"/>
      <c r="J50" s="20" t="n"/>
      <c r="K50" s="9">
        <f>IF(I50="privat",0,IF(I50="gemischt",H50*J50,H50))</f>
        <v/>
      </c>
    </row>
    <row r="51">
      <c r="A51" s="11" t="n">
        <v>47</v>
      </c>
      <c r="B51" s="7" t="n"/>
      <c r="C51" s="4" t="n"/>
      <c r="D51" s="4" t="n"/>
      <c r="E51" s="18" t="n"/>
      <c r="F51" s="4" t="n"/>
      <c r="G51" s="19" t="n"/>
      <c r="H51" s="9">
        <f>IF(E51="",0,IF(OR(F51="EUR",F51=""),E51,E51*G51))</f>
        <v/>
      </c>
      <c r="I51" s="4" t="n"/>
      <c r="J51" s="20" t="n"/>
      <c r="K51" s="9">
        <f>IF(I51="privat",0,IF(I51="gemischt",H51*J51,H51))</f>
        <v/>
      </c>
    </row>
    <row r="52">
      <c r="A52" s="11" t="n">
        <v>48</v>
      </c>
      <c r="B52" s="7" t="n"/>
      <c r="C52" s="4" t="n"/>
      <c r="D52" s="4" t="n"/>
      <c r="E52" s="18" t="n"/>
      <c r="F52" s="4" t="n"/>
      <c r="G52" s="19" t="n"/>
      <c r="H52" s="9">
        <f>IF(E52="",0,IF(OR(F52="EUR",F52=""),E52,E52*G52))</f>
        <v/>
      </c>
      <c r="I52" s="4" t="n"/>
      <c r="J52" s="20" t="n"/>
      <c r="K52" s="9">
        <f>IF(I52="privat",0,IF(I52="gemischt",H52*J52,H52))</f>
        <v/>
      </c>
    </row>
    <row r="53">
      <c r="A53" s="11" t="n">
        <v>49</v>
      </c>
      <c r="B53" s="7" t="n"/>
      <c r="C53" s="4" t="n"/>
      <c r="D53" s="4" t="n"/>
      <c r="E53" s="18" t="n"/>
      <c r="F53" s="4" t="n"/>
      <c r="G53" s="19" t="n"/>
      <c r="H53" s="9">
        <f>IF(E53="",0,IF(OR(F53="EUR",F53=""),E53,E53*G53))</f>
        <v/>
      </c>
      <c r="I53" s="4" t="n"/>
      <c r="J53" s="20" t="n"/>
      <c r="K53" s="9">
        <f>IF(I53="privat",0,IF(I53="gemischt",H53*J53,H53))</f>
        <v/>
      </c>
    </row>
    <row r="54">
      <c r="A54" s="11" t="n">
        <v>50</v>
      </c>
      <c r="B54" s="7" t="n"/>
      <c r="C54" s="4" t="n"/>
      <c r="D54" s="4" t="n"/>
      <c r="E54" s="18" t="n"/>
      <c r="F54" s="4" t="n"/>
      <c r="G54" s="19" t="n"/>
      <c r="H54" s="9">
        <f>IF(E54="",0,IF(OR(F54="EUR",F54=""),E54,E54*G54))</f>
        <v/>
      </c>
      <c r="I54" s="4" t="n"/>
      <c r="J54" s="20" t="n"/>
      <c r="K54" s="9">
        <f>IF(I54="privat",0,IF(I54="gemischt",H54*J54,H54))</f>
        <v/>
      </c>
    </row>
    <row r="55">
      <c r="A55" s="11" t="n">
        <v>51</v>
      </c>
      <c r="B55" s="7" t="n"/>
      <c r="C55" s="4" t="n"/>
      <c r="D55" s="4" t="n"/>
      <c r="E55" s="18" t="n"/>
      <c r="F55" s="4" t="n"/>
      <c r="G55" s="19" t="n"/>
      <c r="H55" s="9">
        <f>IF(E55="",0,IF(OR(F55="EUR",F55=""),E55,E55*G55))</f>
        <v/>
      </c>
      <c r="I55" s="4" t="n"/>
      <c r="J55" s="20" t="n"/>
      <c r="K55" s="9">
        <f>IF(I55="privat",0,IF(I55="gemischt",H55*J55,H55))</f>
        <v/>
      </c>
    </row>
    <row r="56">
      <c r="A56" s="11" t="n">
        <v>52</v>
      </c>
      <c r="B56" s="7" t="n"/>
      <c r="C56" s="4" t="n"/>
      <c r="D56" s="4" t="n"/>
      <c r="E56" s="18" t="n"/>
      <c r="F56" s="4" t="n"/>
      <c r="G56" s="19" t="n"/>
      <c r="H56" s="9">
        <f>IF(E56="",0,IF(OR(F56="EUR",F56=""),E56,E56*G56))</f>
        <v/>
      </c>
      <c r="I56" s="4" t="n"/>
      <c r="J56" s="20" t="n"/>
      <c r="K56" s="9">
        <f>IF(I56="privat",0,IF(I56="gemischt",H56*J56,H56))</f>
        <v/>
      </c>
    </row>
    <row r="57">
      <c r="A57" s="11" t="n">
        <v>53</v>
      </c>
      <c r="B57" s="7" t="n"/>
      <c r="C57" s="4" t="n"/>
      <c r="D57" s="4" t="n"/>
      <c r="E57" s="18" t="n"/>
      <c r="F57" s="4" t="n"/>
      <c r="G57" s="19" t="n"/>
      <c r="H57" s="9">
        <f>IF(E57="",0,IF(OR(F57="EUR",F57=""),E57,E57*G57))</f>
        <v/>
      </c>
      <c r="I57" s="4" t="n"/>
      <c r="J57" s="20" t="n"/>
      <c r="K57" s="9">
        <f>IF(I57="privat",0,IF(I57="gemischt",H57*J57,H57))</f>
        <v/>
      </c>
    </row>
    <row r="58">
      <c r="A58" s="11" t="n">
        <v>54</v>
      </c>
      <c r="B58" s="7" t="n"/>
      <c r="C58" s="4" t="n"/>
      <c r="D58" s="4" t="n"/>
      <c r="E58" s="18" t="n"/>
      <c r="F58" s="4" t="n"/>
      <c r="G58" s="19" t="n"/>
      <c r="H58" s="9">
        <f>IF(E58="",0,IF(OR(F58="EUR",F58=""),E58,E58*G58))</f>
        <v/>
      </c>
      <c r="I58" s="4" t="n"/>
      <c r="J58" s="20" t="n"/>
      <c r="K58" s="9">
        <f>IF(I58="privat",0,IF(I58="gemischt",H58*J58,H58))</f>
        <v/>
      </c>
    </row>
    <row r="59">
      <c r="A59" s="11" t="n">
        <v>55</v>
      </c>
      <c r="B59" s="7" t="n"/>
      <c r="C59" s="4" t="n"/>
      <c r="D59" s="4" t="n"/>
      <c r="E59" s="18" t="n"/>
      <c r="F59" s="4" t="n"/>
      <c r="G59" s="19" t="n"/>
      <c r="H59" s="9">
        <f>IF(E59="",0,IF(OR(F59="EUR",F59=""),E59,E59*G59))</f>
        <v/>
      </c>
      <c r="I59" s="4" t="n"/>
      <c r="J59" s="20" t="n"/>
      <c r="K59" s="9">
        <f>IF(I59="privat",0,IF(I59="gemischt",H59*J59,H59))</f>
        <v/>
      </c>
    </row>
    <row r="60">
      <c r="A60" s="11" t="n">
        <v>56</v>
      </c>
      <c r="B60" s="7" t="n"/>
      <c r="C60" s="4" t="n"/>
      <c r="D60" s="4" t="n"/>
      <c r="E60" s="18" t="n"/>
      <c r="F60" s="4" t="n"/>
      <c r="G60" s="19" t="n"/>
      <c r="H60" s="9">
        <f>IF(E60="",0,IF(OR(F60="EUR",F60=""),E60,E60*G60))</f>
        <v/>
      </c>
      <c r="I60" s="4" t="n"/>
      <c r="J60" s="20" t="n"/>
      <c r="K60" s="9">
        <f>IF(I60="privat",0,IF(I60="gemischt",H60*J60,H60))</f>
        <v/>
      </c>
    </row>
    <row r="61">
      <c r="A61" s="11" t="n">
        <v>57</v>
      </c>
      <c r="B61" s="7" t="n"/>
      <c r="C61" s="4" t="n"/>
      <c r="D61" s="4" t="n"/>
      <c r="E61" s="18" t="n"/>
      <c r="F61" s="4" t="n"/>
      <c r="G61" s="19" t="n"/>
      <c r="H61" s="9">
        <f>IF(E61="",0,IF(OR(F61="EUR",F61=""),E61,E61*G61))</f>
        <v/>
      </c>
      <c r="I61" s="4" t="n"/>
      <c r="J61" s="20" t="n"/>
      <c r="K61" s="9">
        <f>IF(I61="privat",0,IF(I61="gemischt",H61*J61,H61))</f>
        <v/>
      </c>
    </row>
    <row r="62">
      <c r="A62" s="11" t="n">
        <v>58</v>
      </c>
      <c r="B62" s="7" t="n"/>
      <c r="C62" s="4" t="n"/>
      <c r="D62" s="4" t="n"/>
      <c r="E62" s="18" t="n"/>
      <c r="F62" s="4" t="n"/>
      <c r="G62" s="19" t="n"/>
      <c r="H62" s="9">
        <f>IF(E62="",0,IF(OR(F62="EUR",F62=""),E62,E62*G62))</f>
        <v/>
      </c>
      <c r="I62" s="4" t="n"/>
      <c r="J62" s="20" t="n"/>
      <c r="K62" s="9">
        <f>IF(I62="privat",0,IF(I62="gemischt",H62*J62,H62))</f>
        <v/>
      </c>
    </row>
    <row r="63">
      <c r="A63" s="11" t="n">
        <v>59</v>
      </c>
      <c r="B63" s="7" t="n"/>
      <c r="C63" s="4" t="n"/>
      <c r="D63" s="4" t="n"/>
      <c r="E63" s="18" t="n"/>
      <c r="F63" s="4" t="n"/>
      <c r="G63" s="19" t="n"/>
      <c r="H63" s="9">
        <f>IF(E63="",0,IF(OR(F63="EUR",F63=""),E63,E63*G63))</f>
        <v/>
      </c>
      <c r="I63" s="4" t="n"/>
      <c r="J63" s="20" t="n"/>
      <c r="K63" s="9">
        <f>IF(I63="privat",0,IF(I63="gemischt",H63*J63,H63))</f>
        <v/>
      </c>
    </row>
    <row r="64">
      <c r="A64" s="11" t="n">
        <v>60</v>
      </c>
      <c r="B64" s="7" t="n"/>
      <c r="C64" s="4" t="n"/>
      <c r="D64" s="4" t="n"/>
      <c r="E64" s="18" t="n"/>
      <c r="F64" s="4" t="n"/>
      <c r="G64" s="19" t="n"/>
      <c r="H64" s="9">
        <f>IF(E64="",0,IF(OR(F64="EUR",F64=""),E64,E64*G64))</f>
        <v/>
      </c>
      <c r="I64" s="4" t="n"/>
      <c r="J64" s="20" t="n"/>
      <c r="K64" s="9">
        <f>IF(I64="privat",0,IF(I64="gemischt",H64*J64,H64))</f>
        <v/>
      </c>
    </row>
    <row r="65">
      <c r="A65" s="11" t="n">
        <v>61</v>
      </c>
      <c r="B65" s="7" t="n"/>
      <c r="C65" s="4" t="n"/>
      <c r="D65" s="4" t="n"/>
      <c r="E65" s="18" t="n"/>
      <c r="F65" s="4" t="n"/>
      <c r="G65" s="19" t="n"/>
      <c r="H65" s="9">
        <f>IF(E65="",0,IF(OR(F65="EUR",F65=""),E65,E65*G65))</f>
        <v/>
      </c>
      <c r="I65" s="4" t="n"/>
      <c r="J65" s="20" t="n"/>
      <c r="K65" s="9">
        <f>IF(I65="privat",0,IF(I65="gemischt",H65*J65,H65))</f>
        <v/>
      </c>
    </row>
    <row r="66">
      <c r="A66" s="11" t="n">
        <v>62</v>
      </c>
      <c r="B66" s="7" t="n"/>
      <c r="C66" s="4" t="n"/>
      <c r="D66" s="4" t="n"/>
      <c r="E66" s="18" t="n"/>
      <c r="F66" s="4" t="n"/>
      <c r="G66" s="19" t="n"/>
      <c r="H66" s="9">
        <f>IF(E66="",0,IF(OR(F66="EUR",F66=""),E66,E66*G66))</f>
        <v/>
      </c>
      <c r="I66" s="4" t="n"/>
      <c r="J66" s="20" t="n"/>
      <c r="K66" s="9">
        <f>IF(I66="privat",0,IF(I66="gemischt",H66*J66,H66))</f>
        <v/>
      </c>
    </row>
    <row r="67">
      <c r="A67" s="11" t="n">
        <v>63</v>
      </c>
      <c r="B67" s="7" t="n"/>
      <c r="C67" s="4" t="n"/>
      <c r="D67" s="4" t="n"/>
      <c r="E67" s="18" t="n"/>
      <c r="F67" s="4" t="n"/>
      <c r="G67" s="19" t="n"/>
      <c r="H67" s="9">
        <f>IF(E67="",0,IF(OR(F67="EUR",F67=""),E67,E67*G67))</f>
        <v/>
      </c>
      <c r="I67" s="4" t="n"/>
      <c r="J67" s="20" t="n"/>
      <c r="K67" s="9">
        <f>IF(I67="privat",0,IF(I67="gemischt",H67*J67,H67))</f>
        <v/>
      </c>
    </row>
    <row r="68">
      <c r="A68" s="11" t="n">
        <v>64</v>
      </c>
      <c r="B68" s="7" t="n"/>
      <c r="C68" s="4" t="n"/>
      <c r="D68" s="4" t="n"/>
      <c r="E68" s="18" t="n"/>
      <c r="F68" s="4" t="n"/>
      <c r="G68" s="19" t="n"/>
      <c r="H68" s="9">
        <f>IF(E68="",0,IF(OR(F68="EUR",F68=""),E68,E68*G68))</f>
        <v/>
      </c>
      <c r="I68" s="4" t="n"/>
      <c r="J68" s="20" t="n"/>
      <c r="K68" s="9">
        <f>IF(I68="privat",0,IF(I68="gemischt",H68*J68,H68))</f>
        <v/>
      </c>
    </row>
    <row r="69">
      <c r="A69" s="11" t="n">
        <v>65</v>
      </c>
      <c r="B69" s="7" t="n"/>
      <c r="C69" s="4" t="n"/>
      <c r="D69" s="4" t="n"/>
      <c r="E69" s="18" t="n"/>
      <c r="F69" s="4" t="n"/>
      <c r="G69" s="19" t="n"/>
      <c r="H69" s="9">
        <f>IF(E69="",0,IF(OR(F69="EUR",F69=""),E69,E69*G69))</f>
        <v/>
      </c>
      <c r="I69" s="4" t="n"/>
      <c r="J69" s="20" t="n"/>
      <c r="K69" s="9">
        <f>IF(I69="privat",0,IF(I69="gemischt",H69*J69,H69))</f>
        <v/>
      </c>
    </row>
    <row r="70">
      <c r="A70" s="11" t="n">
        <v>66</v>
      </c>
      <c r="B70" s="7" t="n"/>
      <c r="C70" s="4" t="n"/>
      <c r="D70" s="4" t="n"/>
      <c r="E70" s="18" t="n"/>
      <c r="F70" s="4" t="n"/>
      <c r="G70" s="19" t="n"/>
      <c r="H70" s="9">
        <f>IF(E70="",0,IF(OR(F70="EUR",F70=""),E70,E70*G70))</f>
        <v/>
      </c>
      <c r="I70" s="4" t="n"/>
      <c r="J70" s="20" t="n"/>
      <c r="K70" s="9">
        <f>IF(I70="privat",0,IF(I70="gemischt",H70*J70,H70))</f>
        <v/>
      </c>
    </row>
    <row r="71">
      <c r="A71" s="11" t="n">
        <v>67</v>
      </c>
      <c r="B71" s="7" t="n"/>
      <c r="C71" s="4" t="n"/>
      <c r="D71" s="4" t="n"/>
      <c r="E71" s="18" t="n"/>
      <c r="F71" s="4" t="n"/>
      <c r="G71" s="19" t="n"/>
      <c r="H71" s="9">
        <f>IF(E71="",0,IF(OR(F71="EUR",F71=""),E71,E71*G71))</f>
        <v/>
      </c>
      <c r="I71" s="4" t="n"/>
      <c r="J71" s="20" t="n"/>
      <c r="K71" s="9">
        <f>IF(I71="privat",0,IF(I71="gemischt",H71*J71,H71))</f>
        <v/>
      </c>
    </row>
    <row r="72">
      <c r="A72" s="11" t="n">
        <v>68</v>
      </c>
      <c r="B72" s="7" t="n"/>
      <c r="C72" s="4" t="n"/>
      <c r="D72" s="4" t="n"/>
      <c r="E72" s="18" t="n"/>
      <c r="F72" s="4" t="n"/>
      <c r="G72" s="19" t="n"/>
      <c r="H72" s="9">
        <f>IF(E72="",0,IF(OR(F72="EUR",F72=""),E72,E72*G72))</f>
        <v/>
      </c>
      <c r="I72" s="4" t="n"/>
      <c r="J72" s="20" t="n"/>
      <c r="K72" s="9">
        <f>IF(I72="privat",0,IF(I72="gemischt",H72*J72,H72))</f>
        <v/>
      </c>
    </row>
    <row r="73">
      <c r="A73" s="11" t="n">
        <v>69</v>
      </c>
      <c r="B73" s="7" t="n"/>
      <c r="C73" s="4" t="n"/>
      <c r="D73" s="4" t="n"/>
      <c r="E73" s="18" t="n"/>
      <c r="F73" s="4" t="n"/>
      <c r="G73" s="19" t="n"/>
      <c r="H73" s="9">
        <f>IF(E73="",0,IF(OR(F73="EUR",F73=""),E73,E73*G73))</f>
        <v/>
      </c>
      <c r="I73" s="4" t="n"/>
      <c r="J73" s="20" t="n"/>
      <c r="K73" s="9">
        <f>IF(I73="privat",0,IF(I73="gemischt",H73*J73,H73))</f>
        <v/>
      </c>
    </row>
    <row r="74">
      <c r="A74" s="11" t="n">
        <v>70</v>
      </c>
      <c r="B74" s="7" t="n"/>
      <c r="C74" s="4" t="n"/>
      <c r="D74" s="4" t="n"/>
      <c r="E74" s="18" t="n"/>
      <c r="F74" s="4" t="n"/>
      <c r="G74" s="19" t="n"/>
      <c r="H74" s="9">
        <f>IF(E74="",0,IF(OR(F74="EUR",F74=""),E74,E74*G74))</f>
        <v/>
      </c>
      <c r="I74" s="4" t="n"/>
      <c r="J74" s="20" t="n"/>
      <c r="K74" s="9">
        <f>IF(I74="privat",0,IF(I74="gemischt",H74*J74,H74))</f>
        <v/>
      </c>
    </row>
    <row r="75">
      <c r="A75" s="11" t="n">
        <v>71</v>
      </c>
      <c r="B75" s="7" t="n"/>
      <c r="C75" s="4" t="n"/>
      <c r="D75" s="4" t="n"/>
      <c r="E75" s="18" t="n"/>
      <c r="F75" s="4" t="n"/>
      <c r="G75" s="19" t="n"/>
      <c r="H75" s="9">
        <f>IF(E75="",0,IF(OR(F75="EUR",F75=""),E75,E75*G75))</f>
        <v/>
      </c>
      <c r="I75" s="4" t="n"/>
      <c r="J75" s="20" t="n"/>
      <c r="K75" s="9">
        <f>IF(I75="privat",0,IF(I75="gemischt",H75*J75,H75))</f>
        <v/>
      </c>
    </row>
    <row r="76">
      <c r="A76" s="11" t="n">
        <v>72</v>
      </c>
      <c r="B76" s="7" t="n"/>
      <c r="C76" s="4" t="n"/>
      <c r="D76" s="4" t="n"/>
      <c r="E76" s="18" t="n"/>
      <c r="F76" s="4" t="n"/>
      <c r="G76" s="19" t="n"/>
      <c r="H76" s="9">
        <f>IF(E76="",0,IF(OR(F76="EUR",F76=""),E76,E76*G76))</f>
        <v/>
      </c>
      <c r="I76" s="4" t="n"/>
      <c r="J76" s="20" t="n"/>
      <c r="K76" s="9">
        <f>IF(I76="privat",0,IF(I76="gemischt",H76*J76,H76))</f>
        <v/>
      </c>
    </row>
    <row r="77">
      <c r="A77" s="11" t="n">
        <v>73</v>
      </c>
      <c r="B77" s="7" t="n"/>
      <c r="C77" s="4" t="n"/>
      <c r="D77" s="4" t="n"/>
      <c r="E77" s="18" t="n"/>
      <c r="F77" s="4" t="n"/>
      <c r="G77" s="19" t="n"/>
      <c r="H77" s="9">
        <f>IF(E77="",0,IF(OR(F77="EUR",F77=""),E77,E77*G77))</f>
        <v/>
      </c>
      <c r="I77" s="4" t="n"/>
      <c r="J77" s="20" t="n"/>
      <c r="K77" s="9">
        <f>IF(I77="privat",0,IF(I77="gemischt",H77*J77,H77))</f>
        <v/>
      </c>
    </row>
    <row r="78">
      <c r="A78" s="11" t="n">
        <v>74</v>
      </c>
      <c r="B78" s="7" t="n"/>
      <c r="C78" s="4" t="n"/>
      <c r="D78" s="4" t="n"/>
      <c r="E78" s="18" t="n"/>
      <c r="F78" s="4" t="n"/>
      <c r="G78" s="19" t="n"/>
      <c r="H78" s="9">
        <f>IF(E78="",0,IF(OR(F78="EUR",F78=""),E78,E78*G78))</f>
        <v/>
      </c>
      <c r="I78" s="4" t="n"/>
      <c r="J78" s="20" t="n"/>
      <c r="K78" s="9">
        <f>IF(I78="privat",0,IF(I78="gemischt",H78*J78,H78))</f>
        <v/>
      </c>
    </row>
    <row r="79">
      <c r="A79" s="11" t="n">
        <v>75</v>
      </c>
      <c r="B79" s="7" t="n"/>
      <c r="C79" s="4" t="n"/>
      <c r="D79" s="4" t="n"/>
      <c r="E79" s="18" t="n"/>
      <c r="F79" s="4" t="n"/>
      <c r="G79" s="19" t="n"/>
      <c r="H79" s="9">
        <f>IF(E79="",0,IF(OR(F79="EUR",F79=""),E79,E79*G79))</f>
        <v/>
      </c>
      <c r="I79" s="4" t="n"/>
      <c r="J79" s="20" t="n"/>
      <c r="K79" s="9">
        <f>IF(I79="privat",0,IF(I79="gemischt",H79*J79,H79))</f>
        <v/>
      </c>
    </row>
    <row r="80">
      <c r="A80" s="11" t="n">
        <v>76</v>
      </c>
      <c r="B80" s="7" t="n"/>
      <c r="C80" s="4" t="n"/>
      <c r="D80" s="4" t="n"/>
      <c r="E80" s="18" t="n"/>
      <c r="F80" s="4" t="n"/>
      <c r="G80" s="19" t="n"/>
      <c r="H80" s="9">
        <f>IF(E80="",0,IF(OR(F80="EUR",F80=""),E80,E80*G80))</f>
        <v/>
      </c>
      <c r="I80" s="4" t="n"/>
      <c r="J80" s="20" t="n"/>
      <c r="K80" s="9">
        <f>IF(I80="privat",0,IF(I80="gemischt",H80*J80,H80))</f>
        <v/>
      </c>
    </row>
    <row r="81">
      <c r="A81" s="11" t="n">
        <v>77</v>
      </c>
      <c r="B81" s="7" t="n"/>
      <c r="C81" s="4" t="n"/>
      <c r="D81" s="4" t="n"/>
      <c r="E81" s="18" t="n"/>
      <c r="F81" s="4" t="n"/>
      <c r="G81" s="19" t="n"/>
      <c r="H81" s="9">
        <f>IF(E81="",0,IF(OR(F81="EUR",F81=""),E81,E81*G81))</f>
        <v/>
      </c>
      <c r="I81" s="4" t="n"/>
      <c r="J81" s="20" t="n"/>
      <c r="K81" s="9">
        <f>IF(I81="privat",0,IF(I81="gemischt",H81*J81,H81))</f>
        <v/>
      </c>
    </row>
    <row r="82">
      <c r="A82" s="11" t="n">
        <v>78</v>
      </c>
      <c r="B82" s="7" t="n"/>
      <c r="C82" s="4" t="n"/>
      <c r="D82" s="4" t="n"/>
      <c r="E82" s="18" t="n"/>
      <c r="F82" s="4" t="n"/>
      <c r="G82" s="19" t="n"/>
      <c r="H82" s="9">
        <f>IF(E82="",0,IF(OR(F82="EUR",F82=""),E82,E82*G82))</f>
        <v/>
      </c>
      <c r="I82" s="4" t="n"/>
      <c r="J82" s="20" t="n"/>
      <c r="K82" s="9">
        <f>IF(I82="privat",0,IF(I82="gemischt",H82*J82,H82))</f>
        <v/>
      </c>
    </row>
    <row r="83">
      <c r="A83" s="11" t="n">
        <v>79</v>
      </c>
      <c r="B83" s="7" t="n"/>
      <c r="C83" s="4" t="n"/>
      <c r="D83" s="4" t="n"/>
      <c r="E83" s="18" t="n"/>
      <c r="F83" s="4" t="n"/>
      <c r="G83" s="19" t="n"/>
      <c r="H83" s="9">
        <f>IF(E83="",0,IF(OR(F83="EUR",F83=""),E83,E83*G83))</f>
        <v/>
      </c>
      <c r="I83" s="4" t="n"/>
      <c r="J83" s="20" t="n"/>
      <c r="K83" s="9">
        <f>IF(I83="privat",0,IF(I83="gemischt",H83*J83,H83))</f>
        <v/>
      </c>
    </row>
    <row r="84">
      <c r="A84" s="11" t="n">
        <v>80</v>
      </c>
      <c r="B84" s="7" t="n"/>
      <c r="C84" s="4" t="n"/>
      <c r="D84" s="4" t="n"/>
      <c r="E84" s="18" t="n"/>
      <c r="F84" s="4" t="n"/>
      <c r="G84" s="19" t="n"/>
      <c r="H84" s="9">
        <f>IF(E84="",0,IF(OR(F84="EUR",F84=""),E84,E84*G84))</f>
        <v/>
      </c>
      <c r="I84" s="4" t="n"/>
      <c r="J84" s="20" t="n"/>
      <c r="K84" s="9">
        <f>IF(I84="privat",0,IF(I84="gemischt",H84*J84,H84))</f>
        <v/>
      </c>
    </row>
    <row r="85">
      <c r="A85" s="11" t="n">
        <v>81</v>
      </c>
      <c r="B85" s="7" t="n"/>
      <c r="C85" s="4" t="n"/>
      <c r="D85" s="4" t="n"/>
      <c r="E85" s="18" t="n"/>
      <c r="F85" s="4" t="n"/>
      <c r="G85" s="19" t="n"/>
      <c r="H85" s="9">
        <f>IF(E85="",0,IF(OR(F85="EUR",F85=""),E85,E85*G85))</f>
        <v/>
      </c>
      <c r="I85" s="4" t="n"/>
      <c r="J85" s="20" t="n"/>
      <c r="K85" s="9">
        <f>IF(I85="privat",0,IF(I85="gemischt",H85*J85,H85))</f>
        <v/>
      </c>
    </row>
    <row r="86">
      <c r="A86" s="11" t="n">
        <v>82</v>
      </c>
      <c r="B86" s="7" t="n"/>
      <c r="C86" s="4" t="n"/>
      <c r="D86" s="4" t="n"/>
      <c r="E86" s="18" t="n"/>
      <c r="F86" s="4" t="n"/>
      <c r="G86" s="19" t="n"/>
      <c r="H86" s="9">
        <f>IF(E86="",0,IF(OR(F86="EUR",F86=""),E86,E86*G86))</f>
        <v/>
      </c>
      <c r="I86" s="4" t="n"/>
      <c r="J86" s="20" t="n"/>
      <c r="K86" s="9">
        <f>IF(I86="privat",0,IF(I86="gemischt",H86*J86,H86))</f>
        <v/>
      </c>
    </row>
    <row r="87">
      <c r="A87" s="11" t="n">
        <v>83</v>
      </c>
      <c r="B87" s="7" t="n"/>
      <c r="C87" s="4" t="n"/>
      <c r="D87" s="4" t="n"/>
      <c r="E87" s="18" t="n"/>
      <c r="F87" s="4" t="n"/>
      <c r="G87" s="19" t="n"/>
      <c r="H87" s="9">
        <f>IF(E87="",0,IF(OR(F87="EUR",F87=""),E87,E87*G87))</f>
        <v/>
      </c>
      <c r="I87" s="4" t="n"/>
      <c r="J87" s="20" t="n"/>
      <c r="K87" s="9">
        <f>IF(I87="privat",0,IF(I87="gemischt",H87*J87,H87))</f>
        <v/>
      </c>
    </row>
    <row r="88">
      <c r="A88" s="11" t="n">
        <v>84</v>
      </c>
      <c r="B88" s="7" t="n"/>
      <c r="C88" s="4" t="n"/>
      <c r="D88" s="4" t="n"/>
      <c r="E88" s="18" t="n"/>
      <c r="F88" s="4" t="n"/>
      <c r="G88" s="19" t="n"/>
      <c r="H88" s="9">
        <f>IF(E88="",0,IF(OR(F88="EUR",F88=""),E88,E88*G88))</f>
        <v/>
      </c>
      <c r="I88" s="4" t="n"/>
      <c r="J88" s="20" t="n"/>
      <c r="K88" s="9">
        <f>IF(I88="privat",0,IF(I88="gemischt",H88*J88,H88))</f>
        <v/>
      </c>
    </row>
    <row r="89">
      <c r="A89" s="11" t="n">
        <v>85</v>
      </c>
      <c r="B89" s="7" t="n"/>
      <c r="C89" s="4" t="n"/>
      <c r="D89" s="4" t="n"/>
      <c r="E89" s="18" t="n"/>
      <c r="F89" s="4" t="n"/>
      <c r="G89" s="19" t="n"/>
      <c r="H89" s="9">
        <f>IF(E89="",0,IF(OR(F89="EUR",F89=""),E89,E89*G89))</f>
        <v/>
      </c>
      <c r="I89" s="4" t="n"/>
      <c r="J89" s="20" t="n"/>
      <c r="K89" s="9">
        <f>IF(I89="privat",0,IF(I89="gemischt",H89*J89,H89))</f>
        <v/>
      </c>
    </row>
    <row r="90">
      <c r="A90" s="11" t="n">
        <v>86</v>
      </c>
      <c r="B90" s="7" t="n"/>
      <c r="C90" s="4" t="n"/>
      <c r="D90" s="4" t="n"/>
      <c r="E90" s="18" t="n"/>
      <c r="F90" s="4" t="n"/>
      <c r="G90" s="19" t="n"/>
      <c r="H90" s="9">
        <f>IF(E90="",0,IF(OR(F90="EUR",F90=""),E90,E90*G90))</f>
        <v/>
      </c>
      <c r="I90" s="4" t="n"/>
      <c r="J90" s="20" t="n"/>
      <c r="K90" s="9">
        <f>IF(I90="privat",0,IF(I90="gemischt",H90*J90,H90))</f>
        <v/>
      </c>
    </row>
    <row r="91">
      <c r="A91" s="11" t="n">
        <v>87</v>
      </c>
      <c r="B91" s="7" t="n"/>
      <c r="C91" s="4" t="n"/>
      <c r="D91" s="4" t="n"/>
      <c r="E91" s="18" t="n"/>
      <c r="F91" s="4" t="n"/>
      <c r="G91" s="19" t="n"/>
      <c r="H91" s="9">
        <f>IF(E91="",0,IF(OR(F91="EUR",F91=""),E91,E91*G91))</f>
        <v/>
      </c>
      <c r="I91" s="4" t="n"/>
      <c r="J91" s="20" t="n"/>
      <c r="K91" s="9">
        <f>IF(I91="privat",0,IF(I91="gemischt",H91*J91,H91))</f>
        <v/>
      </c>
    </row>
    <row r="92">
      <c r="A92" s="11" t="n">
        <v>88</v>
      </c>
      <c r="B92" s="7" t="n"/>
      <c r="C92" s="4" t="n"/>
      <c r="D92" s="4" t="n"/>
      <c r="E92" s="18" t="n"/>
      <c r="F92" s="4" t="n"/>
      <c r="G92" s="19" t="n"/>
      <c r="H92" s="9">
        <f>IF(E92="",0,IF(OR(F92="EUR",F92=""),E92,E92*G92))</f>
        <v/>
      </c>
      <c r="I92" s="4" t="n"/>
      <c r="J92" s="20" t="n"/>
      <c r="K92" s="9">
        <f>IF(I92="privat",0,IF(I92="gemischt",H92*J92,H92))</f>
        <v/>
      </c>
    </row>
    <row r="93">
      <c r="A93" s="11" t="n">
        <v>89</v>
      </c>
      <c r="B93" s="7" t="n"/>
      <c r="C93" s="4" t="n"/>
      <c r="D93" s="4" t="n"/>
      <c r="E93" s="18" t="n"/>
      <c r="F93" s="4" t="n"/>
      <c r="G93" s="19" t="n"/>
      <c r="H93" s="9">
        <f>IF(E93="",0,IF(OR(F93="EUR",F93=""),E93,E93*G93))</f>
        <v/>
      </c>
      <c r="I93" s="4" t="n"/>
      <c r="J93" s="20" t="n"/>
      <c r="K93" s="9">
        <f>IF(I93="privat",0,IF(I93="gemischt",H93*J93,H93))</f>
        <v/>
      </c>
    </row>
    <row r="94">
      <c r="A94" s="11" t="n">
        <v>90</v>
      </c>
      <c r="B94" s="7" t="n"/>
      <c r="C94" s="4" t="n"/>
      <c r="D94" s="4" t="n"/>
      <c r="E94" s="18" t="n"/>
      <c r="F94" s="4" t="n"/>
      <c r="G94" s="19" t="n"/>
      <c r="H94" s="9">
        <f>IF(E94="",0,IF(OR(F94="EUR",F94=""),E94,E94*G94))</f>
        <v/>
      </c>
      <c r="I94" s="4" t="n"/>
      <c r="J94" s="20" t="n"/>
      <c r="K94" s="9">
        <f>IF(I94="privat",0,IF(I94="gemischt",H94*J94,H94))</f>
        <v/>
      </c>
    </row>
    <row r="95">
      <c r="A95" s="11" t="n">
        <v>91</v>
      </c>
      <c r="B95" s="7" t="n"/>
      <c r="C95" s="4" t="n"/>
      <c r="D95" s="4" t="n"/>
      <c r="E95" s="18" t="n"/>
      <c r="F95" s="4" t="n"/>
      <c r="G95" s="19" t="n"/>
      <c r="H95" s="9">
        <f>IF(E95="",0,IF(OR(F95="EUR",F95=""),E95,E95*G95))</f>
        <v/>
      </c>
      <c r="I95" s="4" t="n"/>
      <c r="J95" s="20" t="n"/>
      <c r="K95" s="9">
        <f>IF(I95="privat",0,IF(I95="gemischt",H95*J95,H95))</f>
        <v/>
      </c>
    </row>
    <row r="96">
      <c r="A96" s="11" t="n">
        <v>92</v>
      </c>
      <c r="B96" s="7" t="n"/>
      <c r="C96" s="4" t="n"/>
      <c r="D96" s="4" t="n"/>
      <c r="E96" s="18" t="n"/>
      <c r="F96" s="4" t="n"/>
      <c r="G96" s="19" t="n"/>
      <c r="H96" s="9">
        <f>IF(E96="",0,IF(OR(F96="EUR",F96=""),E96,E96*G96))</f>
        <v/>
      </c>
      <c r="I96" s="4" t="n"/>
      <c r="J96" s="20" t="n"/>
      <c r="K96" s="9">
        <f>IF(I96="privat",0,IF(I96="gemischt",H96*J96,H96))</f>
        <v/>
      </c>
    </row>
    <row r="97">
      <c r="A97" s="11" t="n">
        <v>93</v>
      </c>
      <c r="B97" s="7" t="n"/>
      <c r="C97" s="4" t="n"/>
      <c r="D97" s="4" t="n"/>
      <c r="E97" s="18" t="n"/>
      <c r="F97" s="4" t="n"/>
      <c r="G97" s="19" t="n"/>
      <c r="H97" s="9">
        <f>IF(E97="",0,IF(OR(F97="EUR",F97=""),E97,E97*G97))</f>
        <v/>
      </c>
      <c r="I97" s="4" t="n"/>
      <c r="J97" s="20" t="n"/>
      <c r="K97" s="9">
        <f>IF(I97="privat",0,IF(I97="gemischt",H97*J97,H97))</f>
        <v/>
      </c>
    </row>
    <row r="98">
      <c r="A98" s="11" t="n">
        <v>94</v>
      </c>
      <c r="B98" s="7" t="n"/>
      <c r="C98" s="4" t="n"/>
      <c r="D98" s="4" t="n"/>
      <c r="E98" s="18" t="n"/>
      <c r="F98" s="4" t="n"/>
      <c r="G98" s="19" t="n"/>
      <c r="H98" s="9">
        <f>IF(E98="",0,IF(OR(F98="EUR",F98=""),E98,E98*G98))</f>
        <v/>
      </c>
      <c r="I98" s="4" t="n"/>
      <c r="J98" s="20" t="n"/>
      <c r="K98" s="9">
        <f>IF(I98="privat",0,IF(I98="gemischt",H98*J98,H98))</f>
        <v/>
      </c>
    </row>
    <row r="99">
      <c r="A99" s="11" t="n">
        <v>95</v>
      </c>
      <c r="B99" s="7" t="n"/>
      <c r="C99" s="4" t="n"/>
      <c r="D99" s="4" t="n"/>
      <c r="E99" s="18" t="n"/>
      <c r="F99" s="4" t="n"/>
      <c r="G99" s="19" t="n"/>
      <c r="H99" s="9">
        <f>IF(E99="",0,IF(OR(F99="EUR",F99=""),E99,E99*G99))</f>
        <v/>
      </c>
      <c r="I99" s="4" t="n"/>
      <c r="J99" s="20" t="n"/>
      <c r="K99" s="9">
        <f>IF(I99="privat",0,IF(I99="gemischt",H99*J99,H99))</f>
        <v/>
      </c>
    </row>
    <row r="100">
      <c r="A100" s="11" t="n">
        <v>96</v>
      </c>
      <c r="B100" s="7" t="n"/>
      <c r="C100" s="4" t="n"/>
      <c r="D100" s="4" t="n"/>
      <c r="E100" s="18" t="n"/>
      <c r="F100" s="4" t="n"/>
      <c r="G100" s="19" t="n"/>
      <c r="H100" s="9">
        <f>IF(E100="",0,IF(OR(F100="EUR",F100=""),E100,E100*G100))</f>
        <v/>
      </c>
      <c r="I100" s="4" t="n"/>
      <c r="J100" s="20" t="n"/>
      <c r="K100" s="9">
        <f>IF(I100="privat",0,IF(I100="gemischt",H100*J100,H100))</f>
        <v/>
      </c>
    </row>
    <row r="101">
      <c r="A101" s="11" t="n">
        <v>97</v>
      </c>
      <c r="B101" s="7" t="n"/>
      <c r="C101" s="4" t="n"/>
      <c r="D101" s="4" t="n"/>
      <c r="E101" s="18" t="n"/>
      <c r="F101" s="4" t="n"/>
      <c r="G101" s="19" t="n"/>
      <c r="H101" s="9">
        <f>IF(E101="",0,IF(OR(F101="EUR",F101=""),E101,E101*G101))</f>
        <v/>
      </c>
      <c r="I101" s="4" t="n"/>
      <c r="J101" s="20" t="n"/>
      <c r="K101" s="9">
        <f>IF(I101="privat",0,IF(I101="gemischt",H101*J101,H101))</f>
        <v/>
      </c>
    </row>
    <row r="102">
      <c r="A102" s="11" t="n">
        <v>98</v>
      </c>
      <c r="B102" s="7" t="n"/>
      <c r="C102" s="4" t="n"/>
      <c r="D102" s="4" t="n"/>
      <c r="E102" s="18" t="n"/>
      <c r="F102" s="4" t="n"/>
      <c r="G102" s="19" t="n"/>
      <c r="H102" s="9">
        <f>IF(E102="",0,IF(OR(F102="EUR",F102=""),E102,E102*G102))</f>
        <v/>
      </c>
      <c r="I102" s="4" t="n"/>
      <c r="J102" s="20" t="n"/>
      <c r="K102" s="9">
        <f>IF(I102="privat",0,IF(I102="gemischt",H102*J102,H102))</f>
        <v/>
      </c>
    </row>
    <row r="103">
      <c r="A103" s="11" t="n">
        <v>99</v>
      </c>
      <c r="B103" s="7" t="n"/>
      <c r="C103" s="4" t="n"/>
      <c r="D103" s="4" t="n"/>
      <c r="E103" s="18" t="n"/>
      <c r="F103" s="4" t="n"/>
      <c r="G103" s="19" t="n"/>
      <c r="H103" s="9">
        <f>IF(E103="",0,IF(OR(F103="EUR",F103=""),E103,E103*G103))</f>
        <v/>
      </c>
      <c r="I103" s="4" t="n"/>
      <c r="J103" s="20" t="n"/>
      <c r="K103" s="9">
        <f>IF(I103="privat",0,IF(I103="gemischt",H103*J103,H103))</f>
        <v/>
      </c>
    </row>
    <row r="104">
      <c r="A104" s="11" t="n">
        <v>100</v>
      </c>
      <c r="B104" s="7" t="n"/>
      <c r="C104" s="4" t="n"/>
      <c r="D104" s="4" t="n"/>
      <c r="E104" s="18" t="n"/>
      <c r="F104" s="4" t="n"/>
      <c r="G104" s="19" t="n"/>
      <c r="H104" s="9">
        <f>IF(E104="",0,IF(OR(F104="EUR",F104=""),E104,E104*G104))</f>
        <v/>
      </c>
      <c r="I104" s="4" t="n"/>
      <c r="J104" s="20" t="n"/>
      <c r="K104" s="9">
        <f>IF(I104="privat",0,IF(I104="gemischt",H104*J104,H104))</f>
        <v/>
      </c>
    </row>
    <row r="106">
      <c r="J106" s="3" t="inlineStr">
        <is>
          <t>Summe</t>
        </is>
      </c>
      <c r="K106" s="21">
        <f>SUM(K5:K104)</f>
        <v/>
      </c>
    </row>
    <row r="108">
      <c r="A108" s="13" t="inlineStr">
        <is>
          <t>„gemischt“: Kosten, die geschäftliche und private Tage betreffen (z. B. Flug bei Bleisure). Anteil = Geschäftstage ÷ (Geschäftstage + private Tage). Rechner: triporyx.de/bleisure/</t>
        </is>
      </c>
    </row>
  </sheetData>
  <dataValidations count="2">
    <dataValidation sqref="I5:I104" showDropDown="0" showInputMessage="0" showErrorMessage="0" allowBlank="1" type="list">
      <formula1>"geschäftlich,privat,gemischt"</formula1>
    </dataValidation>
    <dataValidation sqref="C5:C104" showDropDown="0" showInputMessage="0" showErrorMessage="0" allowBlank="1" type="list">
      <formula1>"Flug,Bahn,Taxi/ÖPNV,Mietwagen,Hotel,Bewirtung,Verpflegung,Messe/Seminar,Telefon/Daten,Visum/Gebühren,Geschenk,Sonstiges"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0" customWidth="1" min="2" max="2"/>
    <col width="26" customWidth="1" min="3" max="3"/>
    <col width="16" customWidth="1" min="4" max="4"/>
    <col width="16" customWidth="1" min="5" max="5"/>
    <col width="16" customWidth="1" min="6" max="6"/>
  </cols>
  <sheetData>
    <row r="1">
      <c r="A1" s="22" t="inlineStr">
        <is>
          <t>Ort (Auswahl)</t>
        </is>
      </c>
      <c r="B1" s="22" t="inlineStr">
        <is>
          <t>Land</t>
        </is>
      </c>
      <c r="C1" s="22" t="inlineStr">
        <is>
          <t>Ort</t>
        </is>
      </c>
      <c r="D1" s="22" t="inlineStr">
        <is>
          <t>Pauschale 24 Std. (€)</t>
        </is>
      </c>
      <c r="E1" s="22" t="inlineStr">
        <is>
          <t>An-/Abreisetag, &gt; 8 Std. (€)</t>
        </is>
      </c>
      <c r="F1" s="22" t="inlineStr">
        <is>
          <t>Übernachtung (€)</t>
        </is>
      </c>
    </row>
    <row r="2">
      <c r="A2" s="11" t="inlineStr">
        <is>
          <t>Deutschland</t>
        </is>
      </c>
      <c r="B2" s="11" t="inlineStr">
        <is>
          <t>Deutschland</t>
        </is>
      </c>
      <c r="C2" s="11" t="inlineStr"/>
      <c r="D2" s="23" t="n">
        <v>28</v>
      </c>
      <c r="E2" s="23" t="n">
        <v>14</v>
      </c>
      <c r="F2" s="23" t="n">
        <v>20</v>
      </c>
    </row>
    <row r="3">
      <c r="A3" s="11" t="inlineStr">
        <is>
          <t>Ägypten</t>
        </is>
      </c>
      <c r="B3" s="11" t="inlineStr">
        <is>
          <t>Ägypten</t>
        </is>
      </c>
      <c r="C3" s="11" t="inlineStr"/>
      <c r="D3" s="23" t="n">
        <v>50</v>
      </c>
      <c r="E3" s="23" t="n">
        <v>33</v>
      </c>
      <c r="F3" s="23" t="n">
        <v>112</v>
      </c>
    </row>
    <row r="4">
      <c r="A4" s="11" t="inlineStr">
        <is>
          <t>Äquatorialguinea</t>
        </is>
      </c>
      <c r="B4" s="11" t="inlineStr">
        <is>
          <t>Äquatorialguinea</t>
        </is>
      </c>
      <c r="C4" s="11" t="inlineStr"/>
      <c r="D4" s="23" t="n">
        <v>42</v>
      </c>
      <c r="E4" s="23" t="n">
        <v>28</v>
      </c>
      <c r="F4" s="23" t="n">
        <v>166</v>
      </c>
    </row>
    <row r="5">
      <c r="A5" s="11" t="inlineStr">
        <is>
          <t>Äthiopien</t>
        </is>
      </c>
      <c r="B5" s="11" t="inlineStr">
        <is>
          <t>Äthiopien</t>
        </is>
      </c>
      <c r="C5" s="11" t="inlineStr"/>
      <c r="D5" s="23" t="n">
        <v>44</v>
      </c>
      <c r="E5" s="23" t="n">
        <v>29</v>
      </c>
      <c r="F5" s="23" t="n">
        <v>159</v>
      </c>
    </row>
    <row r="6">
      <c r="A6" s="11" t="inlineStr">
        <is>
          <t>Albanien</t>
        </is>
      </c>
      <c r="B6" s="11" t="inlineStr">
        <is>
          <t>Albanien</t>
        </is>
      </c>
      <c r="C6" s="11" t="inlineStr"/>
      <c r="D6" s="23" t="n">
        <v>33</v>
      </c>
      <c r="E6" s="23" t="n">
        <v>22</v>
      </c>
      <c r="F6" s="23" t="n">
        <v>116</v>
      </c>
    </row>
    <row r="7">
      <c r="A7" s="11" t="inlineStr">
        <is>
          <t>Algerien</t>
        </is>
      </c>
      <c r="B7" s="11" t="inlineStr">
        <is>
          <t>Algerien</t>
        </is>
      </c>
      <c r="C7" s="11" t="inlineStr"/>
      <c r="D7" s="23" t="n">
        <v>47</v>
      </c>
      <c r="E7" s="23" t="n">
        <v>32</v>
      </c>
      <c r="F7" s="23" t="n">
        <v>120</v>
      </c>
    </row>
    <row r="8">
      <c r="A8" s="11" t="inlineStr">
        <is>
          <t>Andorra</t>
        </is>
      </c>
      <c r="B8" s="11" t="inlineStr">
        <is>
          <t>Andorra</t>
        </is>
      </c>
      <c r="C8" s="11" t="inlineStr"/>
      <c r="D8" s="23" t="n">
        <v>45</v>
      </c>
      <c r="E8" s="23" t="n">
        <v>30</v>
      </c>
      <c r="F8" s="23" t="n">
        <v>135</v>
      </c>
    </row>
    <row r="9">
      <c r="A9" s="11" t="inlineStr">
        <is>
          <t>Angola</t>
        </is>
      </c>
      <c r="B9" s="11" t="inlineStr">
        <is>
          <t>Angola</t>
        </is>
      </c>
      <c r="C9" s="11" t="inlineStr"/>
      <c r="D9" s="23" t="n">
        <v>40</v>
      </c>
      <c r="E9" s="23" t="n">
        <v>27</v>
      </c>
      <c r="F9" s="23" t="n">
        <v>368</v>
      </c>
    </row>
    <row r="10">
      <c r="A10" s="11" t="inlineStr">
        <is>
          <t>Argentinien</t>
        </is>
      </c>
      <c r="B10" s="11" t="inlineStr">
        <is>
          <t>Argentinien</t>
        </is>
      </c>
      <c r="C10" s="11" t="inlineStr"/>
      <c r="D10" s="23" t="n">
        <v>42</v>
      </c>
      <c r="E10" s="23" t="n">
        <v>28</v>
      </c>
      <c r="F10" s="23" t="n">
        <v>119</v>
      </c>
    </row>
    <row r="11">
      <c r="A11" s="11" t="inlineStr">
        <is>
          <t>Armenien</t>
        </is>
      </c>
      <c r="B11" s="11" t="inlineStr">
        <is>
          <t>Armenien</t>
        </is>
      </c>
      <c r="C11" s="11" t="inlineStr"/>
      <c r="D11" s="23" t="n">
        <v>29</v>
      </c>
      <c r="E11" s="23" t="n">
        <v>20</v>
      </c>
      <c r="F11" s="23" t="n">
        <v>107</v>
      </c>
    </row>
    <row r="12">
      <c r="A12" s="11" t="inlineStr">
        <is>
          <t>Aserbaidschan</t>
        </is>
      </c>
      <c r="B12" s="11" t="inlineStr">
        <is>
          <t>Aserbaidschan</t>
        </is>
      </c>
      <c r="C12" s="11" t="inlineStr"/>
      <c r="D12" s="23" t="n">
        <v>44</v>
      </c>
      <c r="E12" s="23" t="n">
        <v>29</v>
      </c>
      <c r="F12" s="23" t="n">
        <v>88</v>
      </c>
    </row>
    <row r="13">
      <c r="A13" s="11" t="inlineStr">
        <is>
          <t>Australien (übrige Orte)</t>
        </is>
      </c>
      <c r="B13" s="11" t="inlineStr">
        <is>
          <t>Australien</t>
        </is>
      </c>
      <c r="C13" s="11" t="inlineStr"/>
      <c r="D13" s="23" t="n">
        <v>57</v>
      </c>
      <c r="E13" s="23" t="n">
        <v>38</v>
      </c>
      <c r="F13" s="23" t="n">
        <v>173</v>
      </c>
    </row>
    <row r="14">
      <c r="A14" s="11" t="inlineStr">
        <is>
          <t>Australien – Canberra</t>
        </is>
      </c>
      <c r="B14" s="11" t="inlineStr">
        <is>
          <t>Australien</t>
        </is>
      </c>
      <c r="C14" s="11" t="inlineStr">
        <is>
          <t>Canberra</t>
        </is>
      </c>
      <c r="D14" s="23" t="n">
        <v>74</v>
      </c>
      <c r="E14" s="23" t="n">
        <v>49</v>
      </c>
      <c r="F14" s="23" t="n">
        <v>186</v>
      </c>
    </row>
    <row r="15">
      <c r="A15" s="11" t="inlineStr">
        <is>
          <t>Australien – Sydney</t>
        </is>
      </c>
      <c r="B15" s="11" t="inlineStr">
        <is>
          <t>Australien</t>
        </is>
      </c>
      <c r="C15" s="11" t="inlineStr">
        <is>
          <t>Sydney</t>
        </is>
      </c>
      <c r="D15" s="23" t="n">
        <v>57</v>
      </c>
      <c r="E15" s="23" t="n">
        <v>38</v>
      </c>
      <c r="F15" s="23" t="n">
        <v>173</v>
      </c>
    </row>
    <row r="16">
      <c r="A16" s="11" t="inlineStr">
        <is>
          <t>Bahrain</t>
        </is>
      </c>
      <c r="B16" s="11" t="inlineStr">
        <is>
          <t>Bahrain</t>
        </is>
      </c>
      <c r="C16" s="11" t="inlineStr"/>
      <c r="D16" s="23" t="n">
        <v>48</v>
      </c>
      <c r="E16" s="23" t="n">
        <v>32</v>
      </c>
      <c r="F16" s="23" t="n">
        <v>153</v>
      </c>
    </row>
    <row r="17">
      <c r="A17" s="11" t="inlineStr">
        <is>
          <t>Bangladesch</t>
        </is>
      </c>
      <c r="B17" s="11" t="inlineStr">
        <is>
          <t>Bangladesch</t>
        </is>
      </c>
      <c r="C17" s="11" t="inlineStr"/>
      <c r="D17" s="23" t="n">
        <v>46</v>
      </c>
      <c r="E17" s="23" t="n">
        <v>31</v>
      </c>
      <c r="F17" s="23" t="n">
        <v>189</v>
      </c>
    </row>
    <row r="18">
      <c r="A18" s="11" t="inlineStr">
        <is>
          <t>Barbados</t>
        </is>
      </c>
      <c r="B18" s="11" t="inlineStr">
        <is>
          <t>Barbados</t>
        </is>
      </c>
      <c r="C18" s="11" t="inlineStr"/>
      <c r="D18" s="23" t="n">
        <v>54</v>
      </c>
      <c r="E18" s="23" t="n">
        <v>36</v>
      </c>
      <c r="F18" s="23" t="n">
        <v>206</v>
      </c>
    </row>
    <row r="19">
      <c r="A19" s="11" t="inlineStr">
        <is>
          <t>Belgien</t>
        </is>
      </c>
      <c r="B19" s="11" t="inlineStr">
        <is>
          <t>Belgien</t>
        </is>
      </c>
      <c r="C19" s="11" t="inlineStr"/>
      <c r="D19" s="23" t="n">
        <v>59</v>
      </c>
      <c r="E19" s="23" t="n">
        <v>40</v>
      </c>
      <c r="F19" s="23" t="n">
        <v>141</v>
      </c>
    </row>
    <row r="20">
      <c r="A20" s="11" t="inlineStr">
        <is>
          <t>Benin</t>
        </is>
      </c>
      <c r="B20" s="11" t="inlineStr">
        <is>
          <t>Benin</t>
        </is>
      </c>
      <c r="C20" s="11" t="inlineStr"/>
      <c r="D20" s="23" t="n">
        <v>40</v>
      </c>
      <c r="E20" s="23" t="n">
        <v>27</v>
      </c>
      <c r="F20" s="23" t="n">
        <v>168</v>
      </c>
    </row>
    <row r="21">
      <c r="A21" s="11" t="inlineStr">
        <is>
          <t>Bhutan</t>
        </is>
      </c>
      <c r="B21" s="11" t="inlineStr">
        <is>
          <t>Bhutan</t>
        </is>
      </c>
      <c r="C21" s="11" t="inlineStr"/>
      <c r="D21" s="23" t="n">
        <v>27</v>
      </c>
      <c r="E21" s="23" t="n">
        <v>18</v>
      </c>
      <c r="F21" s="23" t="n">
        <v>176</v>
      </c>
    </row>
    <row r="22">
      <c r="A22" s="11" t="inlineStr">
        <is>
          <t>Bolivien</t>
        </is>
      </c>
      <c r="B22" s="11" t="inlineStr">
        <is>
          <t>Bolivien</t>
        </is>
      </c>
      <c r="C22" s="11" t="inlineStr"/>
      <c r="D22" s="23" t="n">
        <v>46</v>
      </c>
      <c r="E22" s="23" t="n">
        <v>31</v>
      </c>
      <c r="F22" s="23" t="n">
        <v>108</v>
      </c>
    </row>
    <row r="23">
      <c r="A23" s="11" t="inlineStr">
        <is>
          <t>Bosnien und Herzegowina</t>
        </is>
      </c>
      <c r="B23" s="11" t="inlineStr">
        <is>
          <t>Bosnien und Herzegowina</t>
        </is>
      </c>
      <c r="C23" s="11" t="inlineStr"/>
      <c r="D23" s="23" t="n">
        <v>32</v>
      </c>
      <c r="E23" s="23" t="n">
        <v>21</v>
      </c>
      <c r="F23" s="23" t="n">
        <v>109</v>
      </c>
    </row>
    <row r="24">
      <c r="A24" s="11" t="inlineStr">
        <is>
          <t>Botsuana</t>
        </is>
      </c>
      <c r="B24" s="11" t="inlineStr">
        <is>
          <t>Botsuana</t>
        </is>
      </c>
      <c r="C24" s="11" t="inlineStr"/>
      <c r="D24" s="23" t="n">
        <v>40</v>
      </c>
      <c r="E24" s="23" t="n">
        <v>27</v>
      </c>
      <c r="F24" s="23" t="n">
        <v>105</v>
      </c>
    </row>
    <row r="25">
      <c r="A25" s="11" t="inlineStr">
        <is>
          <t>Brasilien (übrige Orte)</t>
        </is>
      </c>
      <c r="B25" s="11" t="inlineStr">
        <is>
          <t>Brasilien</t>
        </is>
      </c>
      <c r="C25" s="11" t="inlineStr"/>
      <c r="D25" s="23" t="n">
        <v>46</v>
      </c>
      <c r="E25" s="23" t="n">
        <v>31</v>
      </c>
      <c r="F25" s="23" t="n">
        <v>88</v>
      </c>
    </row>
    <row r="26">
      <c r="A26" s="11" t="inlineStr">
        <is>
          <t>Brasilien – Brasilia</t>
        </is>
      </c>
      <c r="B26" s="11" t="inlineStr">
        <is>
          <t>Brasilien</t>
        </is>
      </c>
      <c r="C26" s="11" t="inlineStr">
        <is>
          <t>Brasilia</t>
        </is>
      </c>
      <c r="D26" s="23" t="n">
        <v>51</v>
      </c>
      <c r="E26" s="23" t="n">
        <v>34</v>
      </c>
      <c r="F26" s="23" t="n">
        <v>88</v>
      </c>
    </row>
    <row r="27">
      <c r="A27" s="11" t="inlineStr">
        <is>
          <t>Brasilien – Rio de Janeiro</t>
        </is>
      </c>
      <c r="B27" s="11" t="inlineStr">
        <is>
          <t>Brasilien</t>
        </is>
      </c>
      <c r="C27" s="11" t="inlineStr">
        <is>
          <t>Rio de Janeiro</t>
        </is>
      </c>
      <c r="D27" s="23" t="n">
        <v>69</v>
      </c>
      <c r="E27" s="23" t="n">
        <v>46</v>
      </c>
      <c r="F27" s="23" t="n">
        <v>140</v>
      </c>
    </row>
    <row r="28">
      <c r="A28" s="11" t="inlineStr">
        <is>
          <t>Brasilien – Sao Paulo</t>
        </is>
      </c>
      <c r="B28" s="11" t="inlineStr">
        <is>
          <t>Brasilien</t>
        </is>
      </c>
      <c r="C28" s="11" t="inlineStr">
        <is>
          <t>Sao Paulo</t>
        </is>
      </c>
      <c r="D28" s="23" t="n">
        <v>46</v>
      </c>
      <c r="E28" s="23" t="n">
        <v>31</v>
      </c>
      <c r="F28" s="23" t="n">
        <v>151</v>
      </c>
    </row>
    <row r="29">
      <c r="A29" s="11" t="inlineStr">
        <is>
          <t>Brunei</t>
        </is>
      </c>
      <c r="B29" s="11" t="inlineStr">
        <is>
          <t>Brunei</t>
        </is>
      </c>
      <c r="C29" s="11" t="inlineStr"/>
      <c r="D29" s="23" t="n">
        <v>45</v>
      </c>
      <c r="E29" s="23" t="n">
        <v>30</v>
      </c>
      <c r="F29" s="23" t="n">
        <v>110</v>
      </c>
    </row>
    <row r="30">
      <c r="A30" s="11" t="inlineStr">
        <is>
          <t>Bulgarien</t>
        </is>
      </c>
      <c r="B30" s="11" t="inlineStr">
        <is>
          <t>Bulgarien</t>
        </is>
      </c>
      <c r="C30" s="11" t="inlineStr"/>
      <c r="D30" s="23" t="n">
        <v>38</v>
      </c>
      <c r="E30" s="23" t="n">
        <v>25</v>
      </c>
      <c r="F30" s="23" t="n">
        <v>109</v>
      </c>
    </row>
    <row r="31">
      <c r="A31" s="11" t="inlineStr">
        <is>
          <t>Burkina Faso</t>
        </is>
      </c>
      <c r="B31" s="11" t="inlineStr">
        <is>
          <t>Burkina Faso</t>
        </is>
      </c>
      <c r="C31" s="11" t="inlineStr"/>
      <c r="D31" s="23" t="n">
        <v>39</v>
      </c>
      <c r="E31" s="23" t="n">
        <v>26</v>
      </c>
      <c r="F31" s="23" t="n">
        <v>230</v>
      </c>
    </row>
    <row r="32">
      <c r="A32" s="11" t="inlineStr">
        <is>
          <t>Burundi</t>
        </is>
      </c>
      <c r="B32" s="11" t="inlineStr">
        <is>
          <t>Burundi</t>
        </is>
      </c>
      <c r="C32" s="11" t="inlineStr"/>
      <c r="D32" s="23" t="n">
        <v>58</v>
      </c>
      <c r="E32" s="23" t="n">
        <v>39</v>
      </c>
      <c r="F32" s="23" t="n">
        <v>102</v>
      </c>
    </row>
    <row r="33">
      <c r="A33" s="11" t="inlineStr">
        <is>
          <t>Chile</t>
        </is>
      </c>
      <c r="B33" s="11" t="inlineStr">
        <is>
          <t>Chile</t>
        </is>
      </c>
      <c r="C33" s="11" t="inlineStr"/>
      <c r="D33" s="23" t="n">
        <v>44</v>
      </c>
      <c r="E33" s="23" t="n">
        <v>29</v>
      </c>
      <c r="F33" s="23" t="n">
        <v>154</v>
      </c>
    </row>
    <row r="34">
      <c r="A34" s="11" t="inlineStr">
        <is>
          <t>China (übrige Orte)</t>
        </is>
      </c>
      <c r="B34" s="11" t="inlineStr">
        <is>
          <t>China</t>
        </is>
      </c>
      <c r="C34" s="11" t="inlineStr"/>
      <c r="D34" s="23" t="n">
        <v>48</v>
      </c>
      <c r="E34" s="23" t="n">
        <v>32</v>
      </c>
      <c r="F34" s="23" t="n">
        <v>142</v>
      </c>
    </row>
    <row r="35">
      <c r="A35" s="11" t="inlineStr">
        <is>
          <t>China – Hongkong</t>
        </is>
      </c>
      <c r="B35" s="11" t="inlineStr">
        <is>
          <t>China</t>
        </is>
      </c>
      <c r="C35" s="11" t="inlineStr">
        <is>
          <t>Hongkong</t>
        </is>
      </c>
      <c r="D35" s="23" t="n">
        <v>83</v>
      </c>
      <c r="E35" s="23" t="n">
        <v>56</v>
      </c>
      <c r="F35" s="23" t="n">
        <v>209</v>
      </c>
    </row>
    <row r="36">
      <c r="A36" s="11" t="inlineStr">
        <is>
          <t>China – Peking</t>
        </is>
      </c>
      <c r="B36" s="11" t="inlineStr">
        <is>
          <t>China</t>
        </is>
      </c>
      <c r="C36" s="11" t="inlineStr">
        <is>
          <t>Peking</t>
        </is>
      </c>
      <c r="D36" s="23" t="n">
        <v>57</v>
      </c>
      <c r="E36" s="23" t="n">
        <v>38</v>
      </c>
      <c r="F36" s="23" t="n">
        <v>184</v>
      </c>
    </row>
    <row r="37">
      <c r="A37" s="11" t="inlineStr">
        <is>
          <t>China – Shanghai</t>
        </is>
      </c>
      <c r="B37" s="11" t="inlineStr">
        <is>
          <t>China</t>
        </is>
      </c>
      <c r="C37" s="11" t="inlineStr">
        <is>
          <t>Shanghai</t>
        </is>
      </c>
      <c r="D37" s="23" t="n">
        <v>48</v>
      </c>
      <c r="E37" s="23" t="n">
        <v>32</v>
      </c>
      <c r="F37" s="23" t="n">
        <v>142</v>
      </c>
    </row>
    <row r="38">
      <c r="A38" s="11" t="inlineStr">
        <is>
          <t>Costa Rica</t>
        </is>
      </c>
      <c r="B38" s="11" t="inlineStr">
        <is>
          <t>Costa Rica</t>
        </is>
      </c>
      <c r="C38" s="11" t="inlineStr"/>
      <c r="D38" s="23" t="n">
        <v>60</v>
      </c>
      <c r="E38" s="23" t="n">
        <v>40</v>
      </c>
      <c r="F38" s="23" t="n">
        <v>127</v>
      </c>
    </row>
    <row r="39">
      <c r="A39" s="11" t="inlineStr">
        <is>
          <t>Côte d’Ivoire</t>
        </is>
      </c>
      <c r="B39" s="11" t="inlineStr">
        <is>
          <t>Côte d’Ivoire</t>
        </is>
      </c>
      <c r="C39" s="11" t="inlineStr"/>
      <c r="D39" s="23" t="n">
        <v>60</v>
      </c>
      <c r="E39" s="23" t="n">
        <v>40</v>
      </c>
      <c r="F39" s="23" t="n">
        <v>171</v>
      </c>
    </row>
    <row r="40">
      <c r="A40" s="11" t="inlineStr">
        <is>
          <t>Dänemark</t>
        </is>
      </c>
      <c r="B40" s="11" t="inlineStr">
        <is>
          <t>Dänemark</t>
        </is>
      </c>
      <c r="C40" s="11" t="inlineStr"/>
      <c r="D40" s="23" t="n">
        <v>75</v>
      </c>
      <c r="E40" s="23" t="n">
        <v>50</v>
      </c>
      <c r="F40" s="23" t="n">
        <v>183</v>
      </c>
    </row>
    <row r="41">
      <c r="A41" s="11" t="inlineStr">
        <is>
          <t>Dominikanische Republik</t>
        </is>
      </c>
      <c r="B41" s="11" t="inlineStr">
        <is>
          <t>Dominikanische Republik</t>
        </is>
      </c>
      <c r="C41" s="11" t="inlineStr"/>
      <c r="D41" s="23" t="n">
        <v>50</v>
      </c>
      <c r="E41" s="23" t="n">
        <v>33</v>
      </c>
      <c r="F41" s="23" t="n">
        <v>167</v>
      </c>
    </row>
    <row r="42">
      <c r="A42" s="11" t="inlineStr">
        <is>
          <t>Dschibuti</t>
        </is>
      </c>
      <c r="B42" s="11" t="inlineStr">
        <is>
          <t>Dschibuti</t>
        </is>
      </c>
      <c r="C42" s="11" t="inlineStr"/>
      <c r="D42" s="23" t="n">
        <v>77</v>
      </c>
      <c r="E42" s="23" t="n">
        <v>52</v>
      </c>
      <c r="F42" s="23" t="n">
        <v>255</v>
      </c>
    </row>
    <row r="43">
      <c r="A43" s="11" t="inlineStr">
        <is>
          <t>Ecuador</t>
        </is>
      </c>
      <c r="B43" s="11" t="inlineStr">
        <is>
          <t>Ecuador</t>
        </is>
      </c>
      <c r="C43" s="11" t="inlineStr"/>
      <c r="D43" s="23" t="n">
        <v>27</v>
      </c>
      <c r="E43" s="23" t="n">
        <v>18</v>
      </c>
      <c r="F43" s="23" t="n">
        <v>103</v>
      </c>
    </row>
    <row r="44">
      <c r="A44" s="11" t="inlineStr">
        <is>
          <t>El Salvador</t>
        </is>
      </c>
      <c r="B44" s="11" t="inlineStr">
        <is>
          <t>El Salvador</t>
        </is>
      </c>
      <c r="C44" s="11" t="inlineStr"/>
      <c r="D44" s="23" t="n">
        <v>65</v>
      </c>
      <c r="E44" s="23" t="n">
        <v>44</v>
      </c>
      <c r="F44" s="23" t="n">
        <v>161</v>
      </c>
    </row>
    <row r="45">
      <c r="A45" s="11" t="inlineStr">
        <is>
          <t>Eritrea</t>
        </is>
      </c>
      <c r="B45" s="11" t="inlineStr">
        <is>
          <t>Eritrea</t>
        </is>
      </c>
      <c r="C45" s="11" t="inlineStr"/>
      <c r="D45" s="23" t="n">
        <v>46</v>
      </c>
      <c r="E45" s="23" t="n">
        <v>31</v>
      </c>
      <c r="F45" s="23" t="n">
        <v>78</v>
      </c>
    </row>
    <row r="46">
      <c r="A46" s="11" t="inlineStr">
        <is>
          <t>Estland</t>
        </is>
      </c>
      <c r="B46" s="11" t="inlineStr">
        <is>
          <t>Estland</t>
        </is>
      </c>
      <c r="C46" s="11" t="inlineStr"/>
      <c r="D46" s="23" t="n">
        <v>39</v>
      </c>
      <c r="E46" s="23" t="n">
        <v>26</v>
      </c>
      <c r="F46" s="23" t="n">
        <v>125</v>
      </c>
    </row>
    <row r="47">
      <c r="A47" s="11" t="inlineStr">
        <is>
          <t>Fidschi</t>
        </is>
      </c>
      <c r="B47" s="11" t="inlineStr">
        <is>
          <t>Fidschi</t>
        </is>
      </c>
      <c r="C47" s="11" t="inlineStr"/>
      <c r="D47" s="23" t="n">
        <v>32</v>
      </c>
      <c r="E47" s="23" t="n">
        <v>21</v>
      </c>
      <c r="F47" s="23" t="n">
        <v>183</v>
      </c>
    </row>
    <row r="48">
      <c r="A48" s="11" t="inlineStr">
        <is>
          <t>Finnland</t>
        </is>
      </c>
      <c r="B48" s="11" t="inlineStr">
        <is>
          <t>Finnland</t>
        </is>
      </c>
      <c r="C48" s="11" t="inlineStr"/>
      <c r="D48" s="23" t="n">
        <v>54</v>
      </c>
      <c r="E48" s="23" t="n">
        <v>36</v>
      </c>
      <c r="F48" s="23" t="n">
        <v>171</v>
      </c>
    </row>
    <row r="49">
      <c r="A49" s="11" t="inlineStr">
        <is>
          <t>Frankreich (übrige Orte)</t>
        </is>
      </c>
      <c r="B49" s="11" t="inlineStr">
        <is>
          <t>Frankreich</t>
        </is>
      </c>
      <c r="C49" s="11" t="inlineStr"/>
      <c r="D49" s="23" t="n">
        <v>53</v>
      </c>
      <c r="E49" s="23" t="n">
        <v>36</v>
      </c>
      <c r="F49" s="23" t="n">
        <v>105</v>
      </c>
    </row>
    <row r="50">
      <c r="A50" s="11" t="inlineStr">
        <is>
          <t>Frankreich – Paris sowie die Departments 77, 78, 91 bis 95</t>
        </is>
      </c>
      <c r="B50" s="11" t="inlineStr">
        <is>
          <t>Frankreich</t>
        </is>
      </c>
      <c r="C50" s="11" t="inlineStr">
        <is>
          <t>Paris sowie die Departments 77, 78, 91 bis 95</t>
        </is>
      </c>
      <c r="D50" s="23" t="n">
        <v>58</v>
      </c>
      <c r="E50" s="23" t="n">
        <v>39</v>
      </c>
      <c r="F50" s="23" t="n">
        <v>159</v>
      </c>
    </row>
    <row r="51">
      <c r="A51" s="11" t="inlineStr">
        <is>
          <t>Gabun</t>
        </is>
      </c>
      <c r="B51" s="11" t="inlineStr">
        <is>
          <t>Gabun</t>
        </is>
      </c>
      <c r="C51" s="11" t="inlineStr"/>
      <c r="D51" s="23" t="n">
        <v>64</v>
      </c>
      <c r="E51" s="23" t="n">
        <v>43</v>
      </c>
      <c r="F51" s="23" t="n">
        <v>263</v>
      </c>
    </row>
    <row r="52">
      <c r="A52" s="11" t="inlineStr">
        <is>
          <t>Gambia</t>
        </is>
      </c>
      <c r="B52" s="11" t="inlineStr">
        <is>
          <t>Gambia</t>
        </is>
      </c>
      <c r="C52" s="11" t="inlineStr"/>
      <c r="D52" s="23" t="n">
        <v>40</v>
      </c>
      <c r="E52" s="23" t="n">
        <v>27</v>
      </c>
      <c r="F52" s="23" t="n">
        <v>161</v>
      </c>
    </row>
    <row r="53">
      <c r="A53" s="11" t="inlineStr">
        <is>
          <t>Georgien</t>
        </is>
      </c>
      <c r="B53" s="11" t="inlineStr">
        <is>
          <t>Georgien</t>
        </is>
      </c>
      <c r="C53" s="11" t="inlineStr"/>
      <c r="D53" s="23" t="n">
        <v>45</v>
      </c>
      <c r="E53" s="23" t="n">
        <v>30</v>
      </c>
      <c r="F53" s="23" t="n">
        <v>87</v>
      </c>
    </row>
    <row r="54">
      <c r="A54" s="11" t="inlineStr">
        <is>
          <t>Ghana</t>
        </is>
      </c>
      <c r="B54" s="11" t="inlineStr">
        <is>
          <t>Ghana</t>
        </is>
      </c>
      <c r="C54" s="11" t="inlineStr"/>
      <c r="D54" s="23" t="n">
        <v>46</v>
      </c>
      <c r="E54" s="23" t="n">
        <v>31</v>
      </c>
      <c r="F54" s="23" t="n">
        <v>203</v>
      </c>
    </row>
    <row r="55">
      <c r="A55" s="11" t="inlineStr">
        <is>
          <t>Griechenland (übrige Orte)</t>
        </is>
      </c>
      <c r="B55" s="11" t="inlineStr">
        <is>
          <t>Griechenland</t>
        </is>
      </c>
      <c r="C55" s="11" t="inlineStr"/>
      <c r="D55" s="23" t="n">
        <v>36</v>
      </c>
      <c r="E55" s="23" t="n">
        <v>24</v>
      </c>
      <c r="F55" s="23" t="n">
        <v>150</v>
      </c>
    </row>
    <row r="56">
      <c r="A56" s="11" t="inlineStr">
        <is>
          <t>Griechenland – Athen</t>
        </is>
      </c>
      <c r="B56" s="11" t="inlineStr">
        <is>
          <t>Griechenland</t>
        </is>
      </c>
      <c r="C56" s="11" t="inlineStr">
        <is>
          <t>Athen</t>
        </is>
      </c>
      <c r="D56" s="23" t="n">
        <v>40</v>
      </c>
      <c r="E56" s="23" t="n">
        <v>27</v>
      </c>
      <c r="F56" s="23" t="n">
        <v>139</v>
      </c>
    </row>
    <row r="57">
      <c r="A57" s="11" t="inlineStr">
        <is>
          <t>Guatemala</t>
        </is>
      </c>
      <c r="B57" s="11" t="inlineStr">
        <is>
          <t>Guatemala</t>
        </is>
      </c>
      <c r="C57" s="11" t="inlineStr"/>
      <c r="D57" s="23" t="n">
        <v>46</v>
      </c>
      <c r="E57" s="23" t="n">
        <v>31</v>
      </c>
      <c r="F57" s="23" t="n">
        <v>124</v>
      </c>
    </row>
    <row r="58">
      <c r="A58" s="11" t="inlineStr">
        <is>
          <t>Guinea</t>
        </is>
      </c>
      <c r="B58" s="11" t="inlineStr">
        <is>
          <t>Guinea</t>
        </is>
      </c>
      <c r="C58" s="11" t="inlineStr"/>
      <c r="D58" s="23" t="n">
        <v>59</v>
      </c>
      <c r="E58" s="23" t="n">
        <v>40</v>
      </c>
      <c r="F58" s="23" t="n">
        <v>140</v>
      </c>
    </row>
    <row r="59">
      <c r="A59" s="11" t="inlineStr">
        <is>
          <t>Guinea-Bissau</t>
        </is>
      </c>
      <c r="B59" s="11" t="inlineStr">
        <is>
          <t>Guinea-Bissau</t>
        </is>
      </c>
      <c r="C59" s="11" t="inlineStr"/>
      <c r="D59" s="23" t="n">
        <v>32</v>
      </c>
      <c r="E59" s="23" t="n">
        <v>21</v>
      </c>
      <c r="F59" s="23" t="n">
        <v>113</v>
      </c>
    </row>
    <row r="60">
      <c r="A60" s="11" t="inlineStr">
        <is>
          <t>Honduras</t>
        </is>
      </c>
      <c r="B60" s="11" t="inlineStr">
        <is>
          <t>Honduras</t>
        </is>
      </c>
      <c r="C60" s="11" t="inlineStr"/>
      <c r="D60" s="23" t="n">
        <v>57</v>
      </c>
      <c r="E60" s="23" t="n">
        <v>38</v>
      </c>
      <c r="F60" s="23" t="n">
        <v>198</v>
      </c>
    </row>
    <row r="61">
      <c r="A61" s="11" t="inlineStr">
        <is>
          <t>Indien (übrige Orte)</t>
        </is>
      </c>
      <c r="B61" s="11" t="inlineStr">
        <is>
          <t>Indien</t>
        </is>
      </c>
      <c r="C61" s="11" t="inlineStr"/>
      <c r="D61" s="23" t="n">
        <v>22</v>
      </c>
      <c r="E61" s="23" t="n">
        <v>15</v>
      </c>
      <c r="F61" s="23" t="n">
        <v>80</v>
      </c>
    </row>
    <row r="62">
      <c r="A62" s="11" t="inlineStr">
        <is>
          <t>Indien – Bangalore</t>
        </is>
      </c>
      <c r="B62" s="11" t="inlineStr">
        <is>
          <t>Indien</t>
        </is>
      </c>
      <c r="C62" s="11" t="inlineStr">
        <is>
          <t>Bangalore</t>
        </is>
      </c>
      <c r="D62" s="23" t="n">
        <v>42</v>
      </c>
      <c r="E62" s="23" t="n">
        <v>28</v>
      </c>
      <c r="F62" s="23" t="n">
        <v>155</v>
      </c>
    </row>
    <row r="63">
      <c r="A63" s="11" t="inlineStr">
        <is>
          <t>Indien – Chennai</t>
        </is>
      </c>
      <c r="B63" s="11" t="inlineStr">
        <is>
          <t>Indien</t>
        </is>
      </c>
      <c r="C63" s="11" t="inlineStr">
        <is>
          <t>Chennai</t>
        </is>
      </c>
      <c r="D63" s="23" t="n">
        <v>22</v>
      </c>
      <c r="E63" s="23" t="n">
        <v>15</v>
      </c>
      <c r="F63" s="23" t="n">
        <v>80</v>
      </c>
    </row>
    <row r="64">
      <c r="A64" s="11" t="inlineStr">
        <is>
          <t>Indien – Kalkutta</t>
        </is>
      </c>
      <c r="B64" s="11" t="inlineStr">
        <is>
          <t>Indien</t>
        </is>
      </c>
      <c r="C64" s="11" t="inlineStr">
        <is>
          <t>Kalkutta</t>
        </is>
      </c>
      <c r="D64" s="23" t="n">
        <v>32</v>
      </c>
      <c r="E64" s="23" t="n">
        <v>21</v>
      </c>
      <c r="F64" s="23" t="n">
        <v>167</v>
      </c>
    </row>
    <row r="65">
      <c r="A65" s="11" t="inlineStr">
        <is>
          <t>Indien – Mumbai</t>
        </is>
      </c>
      <c r="B65" s="11" t="inlineStr">
        <is>
          <t>Indien</t>
        </is>
      </c>
      <c r="C65" s="11" t="inlineStr">
        <is>
          <t>Mumbai</t>
        </is>
      </c>
      <c r="D65" s="23" t="n">
        <v>53</v>
      </c>
      <c r="E65" s="23" t="n">
        <v>36</v>
      </c>
      <c r="F65" s="23" t="n">
        <v>218</v>
      </c>
    </row>
    <row r="66">
      <c r="A66" s="11" t="inlineStr">
        <is>
          <t>Indien – Neu Delhi</t>
        </is>
      </c>
      <c r="B66" s="11" t="inlineStr">
        <is>
          <t>Indien</t>
        </is>
      </c>
      <c r="C66" s="11" t="inlineStr">
        <is>
          <t>Neu Delhi</t>
        </is>
      </c>
      <c r="D66" s="23" t="n">
        <v>46</v>
      </c>
      <c r="E66" s="23" t="n">
        <v>31</v>
      </c>
      <c r="F66" s="23" t="n">
        <v>211</v>
      </c>
    </row>
    <row r="67">
      <c r="A67" s="11" t="inlineStr">
        <is>
          <t>Indonesien</t>
        </is>
      </c>
      <c r="B67" s="11" t="inlineStr">
        <is>
          <t>Indonesien</t>
        </is>
      </c>
      <c r="C67" s="11" t="inlineStr"/>
      <c r="D67" s="23" t="n">
        <v>45</v>
      </c>
      <c r="E67" s="23" t="n">
        <v>30</v>
      </c>
      <c r="F67" s="23" t="n">
        <v>179</v>
      </c>
    </row>
    <row r="68">
      <c r="A68" s="11" t="inlineStr">
        <is>
          <t>Iran</t>
        </is>
      </c>
      <c r="B68" s="11" t="inlineStr">
        <is>
          <t>Iran</t>
        </is>
      </c>
      <c r="C68" s="11" t="inlineStr"/>
      <c r="D68" s="23" t="n">
        <v>33</v>
      </c>
      <c r="E68" s="23" t="n">
        <v>22</v>
      </c>
      <c r="F68" s="23" t="n">
        <v>196</v>
      </c>
    </row>
    <row r="69">
      <c r="A69" s="11" t="inlineStr">
        <is>
          <t>Irland</t>
        </is>
      </c>
      <c r="B69" s="11" t="inlineStr">
        <is>
          <t>Irland</t>
        </is>
      </c>
      <c r="C69" s="11" t="inlineStr"/>
      <c r="D69" s="23" t="n">
        <v>64</v>
      </c>
      <c r="E69" s="23" t="n">
        <v>43</v>
      </c>
      <c r="F69" s="23" t="n">
        <v>164</v>
      </c>
    </row>
    <row r="70">
      <c r="A70" s="11" t="inlineStr">
        <is>
          <t>Island</t>
        </is>
      </c>
      <c r="B70" s="11" t="inlineStr">
        <is>
          <t>Island</t>
        </is>
      </c>
      <c r="C70" s="11" t="inlineStr"/>
      <c r="D70" s="23" t="n">
        <v>62</v>
      </c>
      <c r="E70" s="23" t="n">
        <v>41</v>
      </c>
      <c r="F70" s="23" t="n">
        <v>187</v>
      </c>
    </row>
    <row r="71">
      <c r="A71" s="11" t="inlineStr">
        <is>
          <t>Israel</t>
        </is>
      </c>
      <c r="B71" s="11" t="inlineStr">
        <is>
          <t>Israel</t>
        </is>
      </c>
      <c r="C71" s="11" t="inlineStr"/>
      <c r="D71" s="23" t="n">
        <v>59</v>
      </c>
      <c r="E71" s="23" t="n">
        <v>40</v>
      </c>
      <c r="F71" s="23" t="n">
        <v>268</v>
      </c>
    </row>
    <row r="72">
      <c r="A72" s="11" t="inlineStr">
        <is>
          <t>Italien (übrige Orte)</t>
        </is>
      </c>
      <c r="B72" s="11" t="inlineStr">
        <is>
          <t>Italien</t>
        </is>
      </c>
      <c r="C72" s="11" t="inlineStr"/>
      <c r="D72" s="23" t="n">
        <v>42</v>
      </c>
      <c r="E72" s="23" t="n">
        <v>28</v>
      </c>
      <c r="F72" s="23" t="n">
        <v>150</v>
      </c>
    </row>
    <row r="73">
      <c r="A73" s="11" t="inlineStr">
        <is>
          <t>Italien – Mailand</t>
        </is>
      </c>
      <c r="B73" s="11" t="inlineStr">
        <is>
          <t>Italien</t>
        </is>
      </c>
      <c r="C73" s="11" t="inlineStr">
        <is>
          <t>Mailand</t>
        </is>
      </c>
      <c r="D73" s="23" t="n">
        <v>42</v>
      </c>
      <c r="E73" s="23" t="n">
        <v>28</v>
      </c>
      <c r="F73" s="23" t="n">
        <v>191</v>
      </c>
    </row>
    <row r="74">
      <c r="A74" s="11" t="inlineStr">
        <is>
          <t>Italien – Rom</t>
        </is>
      </c>
      <c r="B74" s="11" t="inlineStr">
        <is>
          <t>Italien</t>
        </is>
      </c>
      <c r="C74" s="11" t="inlineStr">
        <is>
          <t>Rom</t>
        </is>
      </c>
      <c r="D74" s="23" t="n">
        <v>48</v>
      </c>
      <c r="E74" s="23" t="n">
        <v>32</v>
      </c>
      <c r="F74" s="23" t="n">
        <v>150</v>
      </c>
    </row>
    <row r="75">
      <c r="A75" s="11" t="inlineStr">
        <is>
          <t>Jamaika</t>
        </is>
      </c>
      <c r="B75" s="11" t="inlineStr">
        <is>
          <t>Jamaika</t>
        </is>
      </c>
      <c r="C75" s="11" t="inlineStr"/>
      <c r="D75" s="23" t="n">
        <v>39</v>
      </c>
      <c r="E75" s="23" t="n">
        <v>26</v>
      </c>
      <c r="F75" s="23" t="n">
        <v>171</v>
      </c>
    </row>
    <row r="76">
      <c r="A76" s="11" t="inlineStr">
        <is>
          <t>Japan (übrige Orte)</t>
        </is>
      </c>
      <c r="B76" s="11" t="inlineStr">
        <is>
          <t>Japan</t>
        </is>
      </c>
      <c r="C76" s="11" t="inlineStr"/>
      <c r="D76" s="23" t="n">
        <v>33</v>
      </c>
      <c r="E76" s="23" t="n">
        <v>22</v>
      </c>
      <c r="F76" s="23" t="n">
        <v>141</v>
      </c>
    </row>
    <row r="77">
      <c r="A77" s="11" t="inlineStr">
        <is>
          <t>Japan – Osaka</t>
        </is>
      </c>
      <c r="B77" s="11" t="inlineStr">
        <is>
          <t>Japan</t>
        </is>
      </c>
      <c r="C77" s="11" t="inlineStr">
        <is>
          <t>Osaka</t>
        </is>
      </c>
      <c r="D77" s="23" t="n">
        <v>33</v>
      </c>
      <c r="E77" s="23" t="n">
        <v>22</v>
      </c>
      <c r="F77" s="23" t="n">
        <v>141</v>
      </c>
    </row>
    <row r="78">
      <c r="A78" s="11" t="inlineStr">
        <is>
          <t>Japan – Tokio</t>
        </is>
      </c>
      <c r="B78" s="11" t="inlineStr">
        <is>
          <t>Japan</t>
        </is>
      </c>
      <c r="C78" s="11" t="inlineStr">
        <is>
          <t>Tokio</t>
        </is>
      </c>
      <c r="D78" s="23" t="n">
        <v>50</v>
      </c>
      <c r="E78" s="23" t="n">
        <v>33</v>
      </c>
      <c r="F78" s="23" t="n">
        <v>285</v>
      </c>
    </row>
    <row r="79">
      <c r="A79" s="11" t="inlineStr">
        <is>
          <t>Jordanien</t>
        </is>
      </c>
      <c r="B79" s="11" t="inlineStr">
        <is>
          <t>Jordanien</t>
        </is>
      </c>
      <c r="C79" s="11" t="inlineStr"/>
      <c r="D79" s="23" t="n">
        <v>57</v>
      </c>
      <c r="E79" s="23" t="n">
        <v>38</v>
      </c>
      <c r="F79" s="23" t="n">
        <v>134</v>
      </c>
    </row>
    <row r="80">
      <c r="A80" s="11" t="inlineStr">
        <is>
          <t>Kambodscha</t>
        </is>
      </c>
      <c r="B80" s="11" t="inlineStr">
        <is>
          <t>Kambodscha</t>
        </is>
      </c>
      <c r="C80" s="11" t="inlineStr"/>
      <c r="D80" s="23" t="n">
        <v>42</v>
      </c>
      <c r="E80" s="23" t="n">
        <v>28</v>
      </c>
      <c r="F80" s="23" t="n">
        <v>108</v>
      </c>
    </row>
    <row r="81">
      <c r="A81" s="11" t="inlineStr">
        <is>
          <t>Kamerun</t>
        </is>
      </c>
      <c r="B81" s="11" t="inlineStr">
        <is>
          <t>Kamerun</t>
        </is>
      </c>
      <c r="C81" s="11" t="inlineStr"/>
      <c r="D81" s="23" t="n">
        <v>56</v>
      </c>
      <c r="E81" s="23" t="n">
        <v>37</v>
      </c>
      <c r="F81" s="23" t="n">
        <v>275</v>
      </c>
    </row>
    <row r="82">
      <c r="A82" s="11" t="inlineStr">
        <is>
          <t>Kanada (übrige Orte)</t>
        </is>
      </c>
      <c r="B82" s="11" t="inlineStr">
        <is>
          <t>Kanada</t>
        </is>
      </c>
      <c r="C82" s="11" t="inlineStr"/>
      <c r="D82" s="23" t="n">
        <v>54</v>
      </c>
      <c r="E82" s="23" t="n">
        <v>36</v>
      </c>
      <c r="F82" s="23" t="n">
        <v>214</v>
      </c>
    </row>
    <row r="83">
      <c r="A83" s="11" t="inlineStr">
        <is>
          <t>Kanada – Ottawa</t>
        </is>
      </c>
      <c r="B83" s="11" t="inlineStr">
        <is>
          <t>Kanada</t>
        </is>
      </c>
      <c r="C83" s="11" t="inlineStr">
        <is>
          <t>Ottawa</t>
        </is>
      </c>
      <c r="D83" s="23" t="n">
        <v>62</v>
      </c>
      <c r="E83" s="23" t="n">
        <v>41</v>
      </c>
      <c r="F83" s="23" t="n">
        <v>214</v>
      </c>
    </row>
    <row r="84">
      <c r="A84" s="11" t="inlineStr">
        <is>
          <t>Kanada – Toronto</t>
        </is>
      </c>
      <c r="B84" s="11" t="inlineStr">
        <is>
          <t>Kanada</t>
        </is>
      </c>
      <c r="C84" s="11" t="inlineStr">
        <is>
          <t>Toronto</t>
        </is>
      </c>
      <c r="D84" s="23" t="n">
        <v>54</v>
      </c>
      <c r="E84" s="23" t="n">
        <v>36</v>
      </c>
      <c r="F84" s="23" t="n">
        <v>392</v>
      </c>
    </row>
    <row r="85">
      <c r="A85" s="11" t="inlineStr">
        <is>
          <t>Kanada – Vancouver</t>
        </is>
      </c>
      <c r="B85" s="11" t="inlineStr">
        <is>
          <t>Kanada</t>
        </is>
      </c>
      <c r="C85" s="11" t="inlineStr">
        <is>
          <t>Vancouver</t>
        </is>
      </c>
      <c r="D85" s="23" t="n">
        <v>63</v>
      </c>
      <c r="E85" s="23" t="n">
        <v>42</v>
      </c>
      <c r="F85" s="23" t="n">
        <v>304</v>
      </c>
    </row>
    <row r="86">
      <c r="A86" s="11" t="inlineStr">
        <is>
          <t>Kap Verde</t>
        </is>
      </c>
      <c r="B86" s="11" t="inlineStr">
        <is>
          <t>Kap Verde</t>
        </is>
      </c>
      <c r="C86" s="11" t="inlineStr"/>
      <c r="D86" s="23" t="n">
        <v>38</v>
      </c>
      <c r="E86" s="23" t="n">
        <v>25</v>
      </c>
      <c r="F86" s="23" t="n">
        <v>90</v>
      </c>
    </row>
    <row r="87">
      <c r="A87" s="11" t="inlineStr">
        <is>
          <t>Kasachstan</t>
        </is>
      </c>
      <c r="B87" s="11" t="inlineStr">
        <is>
          <t>Kasachstan</t>
        </is>
      </c>
      <c r="C87" s="11" t="inlineStr"/>
      <c r="D87" s="23" t="n">
        <v>33</v>
      </c>
      <c r="E87" s="23" t="n">
        <v>22</v>
      </c>
      <c r="F87" s="23" t="n">
        <v>108</v>
      </c>
    </row>
    <row r="88">
      <c r="A88" s="11" t="inlineStr">
        <is>
          <t>Katar</t>
        </is>
      </c>
      <c r="B88" s="11" t="inlineStr">
        <is>
          <t>Katar</t>
        </is>
      </c>
      <c r="C88" s="11" t="inlineStr"/>
      <c r="D88" s="23" t="n">
        <v>81</v>
      </c>
      <c r="E88" s="23" t="n">
        <v>54</v>
      </c>
      <c r="F88" s="23" t="n">
        <v>128</v>
      </c>
    </row>
    <row r="89">
      <c r="A89" s="11" t="inlineStr">
        <is>
          <t>Kenia</t>
        </is>
      </c>
      <c r="B89" s="11" t="inlineStr">
        <is>
          <t>Kenia</t>
        </is>
      </c>
      <c r="C89" s="11" t="inlineStr"/>
      <c r="D89" s="23" t="n">
        <v>48</v>
      </c>
      <c r="E89" s="23" t="n">
        <v>32</v>
      </c>
      <c r="F89" s="23" t="n">
        <v>217</v>
      </c>
    </row>
    <row r="90">
      <c r="A90" s="11" t="inlineStr">
        <is>
          <t>Kirgisistan</t>
        </is>
      </c>
      <c r="B90" s="11" t="inlineStr">
        <is>
          <t>Kirgisistan</t>
        </is>
      </c>
      <c r="C90" s="11" t="inlineStr"/>
      <c r="D90" s="23" t="n">
        <v>35</v>
      </c>
      <c r="E90" s="23" t="n">
        <v>24</v>
      </c>
      <c r="F90" s="23" t="n">
        <v>80</v>
      </c>
    </row>
    <row r="91">
      <c r="A91" s="11" t="inlineStr">
        <is>
          <t>Kolumbien</t>
        </is>
      </c>
      <c r="B91" s="11" t="inlineStr">
        <is>
          <t>Kolumbien</t>
        </is>
      </c>
      <c r="C91" s="11" t="inlineStr"/>
      <c r="D91" s="23" t="n">
        <v>34</v>
      </c>
      <c r="E91" s="23" t="n">
        <v>23</v>
      </c>
      <c r="F91" s="23" t="n">
        <v>123</v>
      </c>
    </row>
    <row r="92">
      <c r="A92" s="11" t="inlineStr">
        <is>
          <t>Kongo, Demokratische Republik</t>
        </is>
      </c>
      <c r="B92" s="11" t="inlineStr">
        <is>
          <t>Kongo, Demokratische Republik</t>
        </is>
      </c>
      <c r="C92" s="11" t="inlineStr"/>
      <c r="D92" s="23" t="n">
        <v>65</v>
      </c>
      <c r="E92" s="23" t="n">
        <v>44</v>
      </c>
      <c r="F92" s="23" t="n">
        <v>337</v>
      </c>
    </row>
    <row r="93">
      <c r="A93" s="11" t="inlineStr">
        <is>
          <t>Kongo, Republik</t>
        </is>
      </c>
      <c r="B93" s="11" t="inlineStr">
        <is>
          <t>Kongo, Republik</t>
        </is>
      </c>
      <c r="C93" s="11" t="inlineStr"/>
      <c r="D93" s="23" t="n">
        <v>53</v>
      </c>
      <c r="E93" s="23" t="n">
        <v>36</v>
      </c>
      <c r="F93" s="23" t="n">
        <v>215</v>
      </c>
    </row>
    <row r="94">
      <c r="A94" s="11" t="inlineStr">
        <is>
          <t>Korea, Republik</t>
        </is>
      </c>
      <c r="B94" s="11" t="inlineStr">
        <is>
          <t>Korea, Republik</t>
        </is>
      </c>
      <c r="C94" s="11" t="inlineStr"/>
      <c r="D94" s="23" t="n">
        <v>39</v>
      </c>
      <c r="E94" s="23" t="n">
        <v>26</v>
      </c>
      <c r="F94" s="23" t="n">
        <v>130</v>
      </c>
    </row>
    <row r="95">
      <c r="A95" s="11" t="inlineStr">
        <is>
          <t>Kosovo</t>
        </is>
      </c>
      <c r="B95" s="11" t="inlineStr">
        <is>
          <t>Kosovo</t>
        </is>
      </c>
      <c r="C95" s="11" t="inlineStr"/>
      <c r="D95" s="23" t="n">
        <v>24</v>
      </c>
      <c r="E95" s="23" t="n">
        <v>16</v>
      </c>
      <c r="F95" s="23" t="n">
        <v>71</v>
      </c>
    </row>
    <row r="96">
      <c r="A96" s="11" t="inlineStr">
        <is>
          <t>Kroatien</t>
        </is>
      </c>
      <c r="B96" s="11" t="inlineStr">
        <is>
          <t>Kroatien</t>
        </is>
      </c>
      <c r="C96" s="11" t="inlineStr"/>
      <c r="D96" s="23" t="n">
        <v>46</v>
      </c>
      <c r="E96" s="23" t="n">
        <v>31</v>
      </c>
      <c r="F96" s="23" t="n">
        <v>191</v>
      </c>
    </row>
    <row r="97">
      <c r="A97" s="11" t="inlineStr">
        <is>
          <t>Kuba</t>
        </is>
      </c>
      <c r="B97" s="11" t="inlineStr">
        <is>
          <t>Kuba</t>
        </is>
      </c>
      <c r="C97" s="11" t="inlineStr"/>
      <c r="D97" s="23" t="n">
        <v>51</v>
      </c>
      <c r="E97" s="23" t="n">
        <v>34</v>
      </c>
      <c r="F97" s="23" t="n">
        <v>170</v>
      </c>
    </row>
    <row r="98">
      <c r="A98" s="11" t="inlineStr">
        <is>
          <t>Kuwait</t>
        </is>
      </c>
      <c r="B98" s="11" t="inlineStr">
        <is>
          <t>Kuwait</t>
        </is>
      </c>
      <c r="C98" s="11" t="inlineStr"/>
      <c r="D98" s="23" t="n">
        <v>63</v>
      </c>
      <c r="E98" s="23" t="n">
        <v>42</v>
      </c>
      <c r="F98" s="23" t="n">
        <v>224</v>
      </c>
    </row>
    <row r="99">
      <c r="A99" s="11" t="inlineStr">
        <is>
          <t>Laos</t>
        </is>
      </c>
      <c r="B99" s="11" t="inlineStr">
        <is>
          <t>Laos</t>
        </is>
      </c>
      <c r="C99" s="11" t="inlineStr"/>
      <c r="D99" s="23" t="n">
        <v>35</v>
      </c>
      <c r="E99" s="23" t="n">
        <v>24</v>
      </c>
      <c r="F99" s="23" t="n">
        <v>71</v>
      </c>
    </row>
    <row r="100">
      <c r="A100" s="11" t="inlineStr">
        <is>
          <t>Lesotho</t>
        </is>
      </c>
      <c r="B100" s="11" t="inlineStr">
        <is>
          <t>Lesotho</t>
        </is>
      </c>
      <c r="C100" s="11" t="inlineStr"/>
      <c r="D100" s="23" t="n">
        <v>28</v>
      </c>
      <c r="E100" s="23" t="n">
        <v>19</v>
      </c>
      <c r="F100" s="23" t="n">
        <v>104</v>
      </c>
    </row>
    <row r="101">
      <c r="A101" s="11" t="inlineStr">
        <is>
          <t>Lettland</t>
        </is>
      </c>
      <c r="B101" s="11" t="inlineStr">
        <is>
          <t>Lettland</t>
        </is>
      </c>
      <c r="C101" s="11" t="inlineStr"/>
      <c r="D101" s="23" t="n">
        <v>46</v>
      </c>
      <c r="E101" s="23" t="n">
        <v>31</v>
      </c>
      <c r="F101" s="23" t="n">
        <v>119</v>
      </c>
    </row>
    <row r="102">
      <c r="A102" s="11" t="inlineStr">
        <is>
          <t>Libanon</t>
        </is>
      </c>
      <c r="B102" s="11" t="inlineStr">
        <is>
          <t>Libanon</t>
        </is>
      </c>
      <c r="C102" s="11" t="inlineStr"/>
      <c r="D102" s="23" t="n">
        <v>69</v>
      </c>
      <c r="E102" s="23" t="n">
        <v>46</v>
      </c>
      <c r="F102" s="23" t="n">
        <v>146</v>
      </c>
    </row>
    <row r="103">
      <c r="A103" s="11" t="inlineStr">
        <is>
          <t>Liberia</t>
        </is>
      </c>
      <c r="B103" s="11" t="inlineStr">
        <is>
          <t>Liberia</t>
        </is>
      </c>
      <c r="C103" s="11" t="inlineStr"/>
      <c r="D103" s="23" t="n">
        <v>65</v>
      </c>
      <c r="E103" s="23" t="n">
        <v>44</v>
      </c>
      <c r="F103" s="23" t="n">
        <v>173</v>
      </c>
    </row>
    <row r="104">
      <c r="A104" s="11" t="inlineStr">
        <is>
          <t>Liechtenstein</t>
        </is>
      </c>
      <c r="B104" s="11" t="inlineStr">
        <is>
          <t>Liechtenstein</t>
        </is>
      </c>
      <c r="C104" s="11" t="inlineStr"/>
      <c r="D104" s="23" t="n">
        <v>57</v>
      </c>
      <c r="E104" s="23" t="n">
        <v>38</v>
      </c>
      <c r="F104" s="23" t="n">
        <v>234</v>
      </c>
    </row>
    <row r="105">
      <c r="A105" s="11" t="inlineStr">
        <is>
          <t>Litauen</t>
        </is>
      </c>
      <c r="B105" s="11" t="inlineStr">
        <is>
          <t>Litauen</t>
        </is>
      </c>
      <c r="C105" s="11" t="inlineStr"/>
      <c r="D105" s="23" t="n">
        <v>48</v>
      </c>
      <c r="E105" s="23" t="n">
        <v>32</v>
      </c>
      <c r="F105" s="23" t="n">
        <v>124</v>
      </c>
    </row>
    <row r="106">
      <c r="A106" s="11" t="inlineStr">
        <is>
          <t>Luxemburg</t>
        </is>
      </c>
      <c r="B106" s="11" t="inlineStr">
        <is>
          <t>Luxemburg</t>
        </is>
      </c>
      <c r="C106" s="11" t="inlineStr"/>
      <c r="D106" s="23" t="n">
        <v>63</v>
      </c>
      <c r="E106" s="23" t="n">
        <v>42</v>
      </c>
      <c r="F106" s="23" t="n">
        <v>139</v>
      </c>
    </row>
    <row r="107">
      <c r="A107" s="11" t="inlineStr">
        <is>
          <t>Madagaskar</t>
        </is>
      </c>
      <c r="B107" s="11" t="inlineStr">
        <is>
          <t>Madagaskar</t>
        </is>
      </c>
      <c r="C107" s="11" t="inlineStr"/>
      <c r="D107" s="23" t="n">
        <v>33</v>
      </c>
      <c r="E107" s="23" t="n">
        <v>22</v>
      </c>
      <c r="F107" s="23" t="n">
        <v>116</v>
      </c>
    </row>
    <row r="108">
      <c r="A108" s="11" t="inlineStr">
        <is>
          <t>Malawi</t>
        </is>
      </c>
      <c r="B108" s="11" t="inlineStr">
        <is>
          <t>Malawi</t>
        </is>
      </c>
      <c r="C108" s="11" t="inlineStr"/>
      <c r="D108" s="23" t="n">
        <v>41</v>
      </c>
      <c r="E108" s="23" t="n">
        <v>28</v>
      </c>
      <c r="F108" s="23" t="n">
        <v>109</v>
      </c>
    </row>
    <row r="109">
      <c r="A109" s="11" t="inlineStr">
        <is>
          <t>Malaysia</t>
        </is>
      </c>
      <c r="B109" s="11" t="inlineStr">
        <is>
          <t>Malaysia</t>
        </is>
      </c>
      <c r="C109" s="11" t="inlineStr"/>
      <c r="D109" s="23" t="n">
        <v>36</v>
      </c>
      <c r="E109" s="23" t="n">
        <v>24</v>
      </c>
      <c r="F109" s="23" t="n">
        <v>86</v>
      </c>
    </row>
    <row r="110">
      <c r="A110" s="11" t="inlineStr">
        <is>
          <t>Malediven</t>
        </is>
      </c>
      <c r="B110" s="11" t="inlineStr">
        <is>
          <t>Malediven</t>
        </is>
      </c>
      <c r="C110" s="11" t="inlineStr"/>
      <c r="D110" s="23" t="n">
        <v>70</v>
      </c>
      <c r="E110" s="23" t="n">
        <v>47</v>
      </c>
      <c r="F110" s="23" t="n">
        <v>200</v>
      </c>
    </row>
    <row r="111">
      <c r="A111" s="11" t="inlineStr">
        <is>
          <t>Mali</t>
        </is>
      </c>
      <c r="B111" s="11" t="inlineStr">
        <is>
          <t>Mali</t>
        </is>
      </c>
      <c r="C111" s="11" t="inlineStr"/>
      <c r="D111" s="23" t="n">
        <v>42</v>
      </c>
      <c r="E111" s="23" t="n">
        <v>28</v>
      </c>
      <c r="F111" s="23" t="n">
        <v>141</v>
      </c>
    </row>
    <row r="112">
      <c r="A112" s="11" t="inlineStr">
        <is>
          <t>Malta</t>
        </is>
      </c>
      <c r="B112" s="11" t="inlineStr">
        <is>
          <t>Malta</t>
        </is>
      </c>
      <c r="C112" s="11" t="inlineStr"/>
      <c r="D112" s="23" t="n">
        <v>59</v>
      </c>
      <c r="E112" s="23" t="n">
        <v>40</v>
      </c>
      <c r="F112" s="23" t="n">
        <v>191</v>
      </c>
    </row>
    <row r="113">
      <c r="A113" s="11" t="inlineStr">
        <is>
          <t>Marokko</t>
        </is>
      </c>
      <c r="B113" s="11" t="inlineStr">
        <is>
          <t>Marokko</t>
        </is>
      </c>
      <c r="C113" s="11" t="inlineStr"/>
      <c r="D113" s="23" t="n">
        <v>41</v>
      </c>
      <c r="E113" s="23" t="n">
        <v>28</v>
      </c>
      <c r="F113" s="23" t="n">
        <v>87</v>
      </c>
    </row>
    <row r="114">
      <c r="A114" s="11" t="inlineStr">
        <is>
          <t>Marshall Inseln</t>
        </is>
      </c>
      <c r="B114" s="11" t="inlineStr">
        <is>
          <t>Marshall Inseln</t>
        </is>
      </c>
      <c r="C114" s="11" t="inlineStr"/>
      <c r="D114" s="23" t="n">
        <v>45</v>
      </c>
      <c r="E114" s="23" t="n">
        <v>30</v>
      </c>
      <c r="F114" s="23" t="n">
        <v>112</v>
      </c>
    </row>
    <row r="115">
      <c r="A115" s="11" t="inlineStr">
        <is>
          <t>Mauretanien</t>
        </is>
      </c>
      <c r="B115" s="11" t="inlineStr">
        <is>
          <t>Mauretanien</t>
        </is>
      </c>
      <c r="C115" s="11" t="inlineStr"/>
      <c r="D115" s="23" t="n">
        <v>35</v>
      </c>
      <c r="E115" s="23" t="n">
        <v>24</v>
      </c>
      <c r="F115" s="23" t="n">
        <v>86</v>
      </c>
    </row>
    <row r="116">
      <c r="A116" s="11" t="inlineStr">
        <is>
          <t>Mauritius</t>
        </is>
      </c>
      <c r="B116" s="11" t="inlineStr">
        <is>
          <t>Mauritius</t>
        </is>
      </c>
      <c r="C116" s="11" t="inlineStr"/>
      <c r="D116" s="23" t="n">
        <v>44</v>
      </c>
      <c r="E116" s="23" t="n">
        <v>29</v>
      </c>
      <c r="F116" s="23" t="n">
        <v>172</v>
      </c>
    </row>
    <row r="117">
      <c r="A117" s="11" t="inlineStr">
        <is>
          <t>Mexiko</t>
        </is>
      </c>
      <c r="B117" s="11" t="inlineStr">
        <is>
          <t>Mexiko</t>
        </is>
      </c>
      <c r="C117" s="11" t="inlineStr"/>
      <c r="D117" s="23" t="n">
        <v>40</v>
      </c>
      <c r="E117" s="23" t="n">
        <v>27</v>
      </c>
      <c r="F117" s="23" t="n">
        <v>337</v>
      </c>
    </row>
    <row r="118">
      <c r="A118" s="11" t="inlineStr">
        <is>
          <t>Moldau, Republik</t>
        </is>
      </c>
      <c r="B118" s="11" t="inlineStr">
        <is>
          <t>Moldau, Republik</t>
        </is>
      </c>
      <c r="C118" s="11" t="inlineStr"/>
      <c r="D118" s="23" t="n">
        <v>26</v>
      </c>
      <c r="E118" s="23" t="n">
        <v>17</v>
      </c>
      <c r="F118" s="23" t="n">
        <v>73</v>
      </c>
    </row>
    <row r="119">
      <c r="A119" s="11" t="inlineStr">
        <is>
          <t>Monaco</t>
        </is>
      </c>
      <c r="B119" s="11" t="inlineStr">
        <is>
          <t>Monaco</t>
        </is>
      </c>
      <c r="C119" s="11" t="inlineStr"/>
      <c r="D119" s="23" t="n">
        <v>52</v>
      </c>
      <c r="E119" s="23" t="n">
        <v>35</v>
      </c>
      <c r="F119" s="23" t="n">
        <v>187</v>
      </c>
    </row>
    <row r="120">
      <c r="A120" s="11" t="inlineStr">
        <is>
          <t>Mongolei</t>
        </is>
      </c>
      <c r="B120" s="11" t="inlineStr">
        <is>
          <t>Mongolei</t>
        </is>
      </c>
      <c r="C120" s="11" t="inlineStr"/>
      <c r="D120" s="23" t="n">
        <v>23</v>
      </c>
      <c r="E120" s="23" t="n">
        <v>16</v>
      </c>
      <c r="F120" s="23" t="n">
        <v>92</v>
      </c>
    </row>
    <row r="121">
      <c r="A121" s="11" t="inlineStr">
        <is>
          <t>Montenegro</t>
        </is>
      </c>
      <c r="B121" s="11" t="inlineStr">
        <is>
          <t>Montenegro</t>
        </is>
      </c>
      <c r="C121" s="11" t="inlineStr"/>
      <c r="D121" s="23" t="n">
        <v>32</v>
      </c>
      <c r="E121" s="23" t="n">
        <v>21</v>
      </c>
      <c r="F121" s="23" t="n">
        <v>85</v>
      </c>
    </row>
    <row r="122">
      <c r="A122" s="11" t="inlineStr">
        <is>
          <t>Mosambik</t>
        </is>
      </c>
      <c r="B122" s="11" t="inlineStr">
        <is>
          <t>Mosambik</t>
        </is>
      </c>
      <c r="C122" s="11" t="inlineStr"/>
      <c r="D122" s="23" t="n">
        <v>51</v>
      </c>
      <c r="E122" s="23" t="n">
        <v>34</v>
      </c>
      <c r="F122" s="23" t="n">
        <v>208</v>
      </c>
    </row>
    <row r="123">
      <c r="A123" s="11" t="inlineStr">
        <is>
          <t>Myanmar</t>
        </is>
      </c>
      <c r="B123" s="11" t="inlineStr">
        <is>
          <t>Myanmar</t>
        </is>
      </c>
      <c r="C123" s="11" t="inlineStr"/>
      <c r="D123" s="23" t="n">
        <v>23</v>
      </c>
      <c r="E123" s="23" t="n">
        <v>16</v>
      </c>
      <c r="F123" s="23" t="n">
        <v>103</v>
      </c>
    </row>
    <row r="124">
      <c r="A124" s="11" t="inlineStr">
        <is>
          <t>Namibia</t>
        </is>
      </c>
      <c r="B124" s="11" t="inlineStr">
        <is>
          <t>Namibia</t>
        </is>
      </c>
      <c r="C124" s="11" t="inlineStr"/>
      <c r="D124" s="23" t="n">
        <v>28</v>
      </c>
      <c r="E124" s="23" t="n">
        <v>19</v>
      </c>
      <c r="F124" s="23" t="n">
        <v>146</v>
      </c>
    </row>
    <row r="125">
      <c r="A125" s="11" t="inlineStr">
        <is>
          <t>Nepal</t>
        </is>
      </c>
      <c r="B125" s="11" t="inlineStr">
        <is>
          <t>Nepal</t>
        </is>
      </c>
      <c r="C125" s="11" t="inlineStr"/>
      <c r="D125" s="23" t="n">
        <v>33</v>
      </c>
      <c r="E125" s="23" t="n">
        <v>22</v>
      </c>
      <c r="F125" s="23" t="n">
        <v>125</v>
      </c>
    </row>
    <row r="126">
      <c r="A126" s="11" t="inlineStr">
        <is>
          <t>Neuseeland</t>
        </is>
      </c>
      <c r="B126" s="11" t="inlineStr">
        <is>
          <t>Neuseeland</t>
        </is>
      </c>
      <c r="C126" s="11" t="inlineStr"/>
      <c r="D126" s="23" t="n">
        <v>58</v>
      </c>
      <c r="E126" s="23" t="n">
        <v>39</v>
      </c>
      <c r="F126" s="23" t="n">
        <v>148</v>
      </c>
    </row>
    <row r="127">
      <c r="A127" s="11" t="inlineStr">
        <is>
          <t>Nicaragua</t>
        </is>
      </c>
      <c r="B127" s="11" t="inlineStr">
        <is>
          <t>Nicaragua</t>
        </is>
      </c>
      <c r="C127" s="11" t="inlineStr"/>
      <c r="D127" s="23" t="n">
        <v>46</v>
      </c>
      <c r="E127" s="23" t="n">
        <v>31</v>
      </c>
      <c r="F127" s="23" t="n">
        <v>105</v>
      </c>
    </row>
    <row r="128">
      <c r="A128" s="11" t="inlineStr">
        <is>
          <t>Niederlande</t>
        </is>
      </c>
      <c r="B128" s="11" t="inlineStr">
        <is>
          <t>Niederlande</t>
        </is>
      </c>
      <c r="C128" s="11" t="inlineStr"/>
      <c r="D128" s="23" t="n">
        <v>58</v>
      </c>
      <c r="E128" s="23" t="n">
        <v>39</v>
      </c>
      <c r="F128" s="23" t="n">
        <v>167</v>
      </c>
    </row>
    <row r="129">
      <c r="A129" s="11" t="inlineStr">
        <is>
          <t>Niger</t>
        </is>
      </c>
      <c r="B129" s="11" t="inlineStr">
        <is>
          <t>Niger</t>
        </is>
      </c>
      <c r="C129" s="11" t="inlineStr"/>
      <c r="D129" s="23" t="n">
        <v>42</v>
      </c>
      <c r="E129" s="23" t="n">
        <v>28</v>
      </c>
      <c r="F129" s="23" t="n">
        <v>131</v>
      </c>
    </row>
    <row r="130">
      <c r="A130" s="11" t="inlineStr">
        <is>
          <t>Nigeria</t>
        </is>
      </c>
      <c r="B130" s="11" t="inlineStr">
        <is>
          <t>Nigeria</t>
        </is>
      </c>
      <c r="C130" s="11" t="inlineStr"/>
      <c r="D130" s="23" t="n">
        <v>52</v>
      </c>
      <c r="E130" s="23" t="n">
        <v>35</v>
      </c>
      <c r="F130" s="23" t="n">
        <v>202</v>
      </c>
    </row>
    <row r="131">
      <c r="A131" s="11" t="inlineStr">
        <is>
          <t>Nordmazedonien</t>
        </is>
      </c>
      <c r="B131" s="11" t="inlineStr">
        <is>
          <t>Nordmazedonien</t>
        </is>
      </c>
      <c r="C131" s="11" t="inlineStr"/>
      <c r="D131" s="23" t="n">
        <v>27</v>
      </c>
      <c r="E131" s="23" t="n">
        <v>18</v>
      </c>
      <c r="F131" s="23" t="n">
        <v>89</v>
      </c>
    </row>
    <row r="132">
      <c r="A132" s="11" t="inlineStr">
        <is>
          <t>Norwegen</t>
        </is>
      </c>
      <c r="B132" s="11" t="inlineStr">
        <is>
          <t>Norwegen</t>
        </is>
      </c>
      <c r="C132" s="11" t="inlineStr"/>
      <c r="D132" s="23" t="n">
        <v>75</v>
      </c>
      <c r="E132" s="23" t="n">
        <v>50</v>
      </c>
      <c r="F132" s="23" t="n">
        <v>139</v>
      </c>
    </row>
    <row r="133">
      <c r="A133" s="11" t="inlineStr">
        <is>
          <t>Österreich</t>
        </is>
      </c>
      <c r="B133" s="11" t="inlineStr">
        <is>
          <t>Österreich</t>
        </is>
      </c>
      <c r="C133" s="11" t="inlineStr"/>
      <c r="D133" s="23" t="n">
        <v>50</v>
      </c>
      <c r="E133" s="23" t="n">
        <v>33</v>
      </c>
      <c r="F133" s="23" t="n">
        <v>117</v>
      </c>
    </row>
    <row r="134">
      <c r="A134" s="11" t="inlineStr">
        <is>
          <t>Oman</t>
        </is>
      </c>
      <c r="B134" s="11" t="inlineStr">
        <is>
          <t>Oman</t>
        </is>
      </c>
      <c r="C134" s="11" t="inlineStr"/>
      <c r="D134" s="23" t="n">
        <v>64</v>
      </c>
      <c r="E134" s="23" t="n">
        <v>43</v>
      </c>
      <c r="F134" s="23" t="n">
        <v>141</v>
      </c>
    </row>
    <row r="135">
      <c r="A135" s="11" t="inlineStr">
        <is>
          <t>Pakistan</t>
        </is>
      </c>
      <c r="B135" s="11" t="inlineStr">
        <is>
          <t>Pakistan</t>
        </is>
      </c>
      <c r="C135" s="11" t="inlineStr"/>
      <c r="D135" s="23" t="n">
        <v>41</v>
      </c>
      <c r="E135" s="23" t="n">
        <v>28</v>
      </c>
      <c r="F135" s="23" t="n">
        <v>199</v>
      </c>
    </row>
    <row r="136">
      <c r="A136" s="11" t="inlineStr">
        <is>
          <t>Palau</t>
        </is>
      </c>
      <c r="B136" s="11" t="inlineStr">
        <is>
          <t>Palau</t>
        </is>
      </c>
      <c r="C136" s="11" t="inlineStr"/>
      <c r="D136" s="23" t="n">
        <v>51</v>
      </c>
      <c r="E136" s="23" t="n">
        <v>34</v>
      </c>
      <c r="F136" s="23" t="n">
        <v>193</v>
      </c>
    </row>
    <row r="137">
      <c r="A137" s="11" t="inlineStr">
        <is>
          <t>Panama</t>
        </is>
      </c>
      <c r="B137" s="11" t="inlineStr">
        <is>
          <t>Panama</t>
        </is>
      </c>
      <c r="C137" s="11" t="inlineStr"/>
      <c r="D137" s="23" t="n">
        <v>41</v>
      </c>
      <c r="E137" s="23" t="n">
        <v>28</v>
      </c>
      <c r="F137" s="23" t="n">
        <v>82</v>
      </c>
    </row>
    <row r="138">
      <c r="A138" s="11" t="inlineStr">
        <is>
          <t>Papua-Neuguinea</t>
        </is>
      </c>
      <c r="B138" s="11" t="inlineStr">
        <is>
          <t>Papua-Neuguinea</t>
        </is>
      </c>
      <c r="C138" s="11" t="inlineStr"/>
      <c r="D138" s="23" t="n">
        <v>59</v>
      </c>
      <c r="E138" s="23" t="n">
        <v>40</v>
      </c>
      <c r="F138" s="23" t="n">
        <v>159</v>
      </c>
    </row>
    <row r="139">
      <c r="A139" s="11" t="inlineStr">
        <is>
          <t>Paraguay</t>
        </is>
      </c>
      <c r="B139" s="11" t="inlineStr">
        <is>
          <t>Paraguay</t>
        </is>
      </c>
      <c r="C139" s="11" t="inlineStr"/>
      <c r="D139" s="23" t="n">
        <v>39</v>
      </c>
      <c r="E139" s="23" t="n">
        <v>26</v>
      </c>
      <c r="F139" s="23" t="n">
        <v>124</v>
      </c>
    </row>
    <row r="140">
      <c r="A140" s="11" t="inlineStr">
        <is>
          <t>Peru</t>
        </is>
      </c>
      <c r="B140" s="11" t="inlineStr">
        <is>
          <t>Peru</t>
        </is>
      </c>
      <c r="C140" s="11" t="inlineStr"/>
      <c r="D140" s="23" t="n">
        <v>52</v>
      </c>
      <c r="E140" s="23" t="n">
        <v>35</v>
      </c>
      <c r="F140" s="23" t="n">
        <v>128</v>
      </c>
    </row>
    <row r="141">
      <c r="A141" s="11" t="inlineStr">
        <is>
          <t>Philippinen</t>
        </is>
      </c>
      <c r="B141" s="11" t="inlineStr">
        <is>
          <t>Philippinen</t>
        </is>
      </c>
      <c r="C141" s="11" t="inlineStr"/>
      <c r="D141" s="23" t="n">
        <v>41</v>
      </c>
      <c r="E141" s="23" t="n">
        <v>28</v>
      </c>
      <c r="F141" s="23" t="n">
        <v>140</v>
      </c>
    </row>
    <row r="142">
      <c r="A142" s="11" t="inlineStr">
        <is>
          <t>Polen (übrige Orte)</t>
        </is>
      </c>
      <c r="B142" s="11" t="inlineStr">
        <is>
          <t>Polen</t>
        </is>
      </c>
      <c r="C142" s="11" t="inlineStr"/>
      <c r="D142" s="23" t="n">
        <v>34</v>
      </c>
      <c r="E142" s="23" t="n">
        <v>23</v>
      </c>
      <c r="F142" s="23" t="n">
        <v>124</v>
      </c>
    </row>
    <row r="143">
      <c r="A143" s="11" t="inlineStr">
        <is>
          <t>Polen – Breslau</t>
        </is>
      </c>
      <c r="B143" s="11" t="inlineStr">
        <is>
          <t>Polen</t>
        </is>
      </c>
      <c r="C143" s="11" t="inlineStr">
        <is>
          <t>Breslau</t>
        </is>
      </c>
      <c r="D143" s="23" t="n">
        <v>34</v>
      </c>
      <c r="E143" s="23" t="n">
        <v>23</v>
      </c>
      <c r="F143" s="23" t="n">
        <v>124</v>
      </c>
    </row>
    <row r="144">
      <c r="A144" s="11" t="inlineStr">
        <is>
          <t>Polen – Warschau</t>
        </is>
      </c>
      <c r="B144" s="11" t="inlineStr">
        <is>
          <t>Polen</t>
        </is>
      </c>
      <c r="C144" s="11" t="inlineStr">
        <is>
          <t>Warschau</t>
        </is>
      </c>
      <c r="D144" s="23" t="n">
        <v>40</v>
      </c>
      <c r="E144" s="23" t="n">
        <v>27</v>
      </c>
      <c r="F144" s="23" t="n">
        <v>143</v>
      </c>
    </row>
    <row r="145">
      <c r="A145" s="11" t="inlineStr">
        <is>
          <t>Portugal</t>
        </is>
      </c>
      <c r="B145" s="11" t="inlineStr">
        <is>
          <t>Portugal</t>
        </is>
      </c>
      <c r="C145" s="11" t="inlineStr"/>
      <c r="D145" s="23" t="n">
        <v>32</v>
      </c>
      <c r="E145" s="23" t="n">
        <v>21</v>
      </c>
      <c r="F145" s="23" t="n">
        <v>111</v>
      </c>
    </row>
    <row r="146">
      <c r="A146" s="11" t="inlineStr">
        <is>
          <t>Ruanda</t>
        </is>
      </c>
      <c r="B146" s="11" t="inlineStr">
        <is>
          <t>Ruanda</t>
        </is>
      </c>
      <c r="C146" s="11" t="inlineStr"/>
      <c r="D146" s="23" t="n">
        <v>44</v>
      </c>
      <c r="E146" s="23" t="n">
        <v>29</v>
      </c>
      <c r="F146" s="23" t="n">
        <v>117</v>
      </c>
    </row>
    <row r="147">
      <c r="A147" s="11" t="inlineStr">
        <is>
          <t>Rumänien</t>
        </is>
      </c>
      <c r="B147" s="11" t="inlineStr">
        <is>
          <t>Rumänien</t>
        </is>
      </c>
      <c r="C147" s="11" t="inlineStr"/>
      <c r="D147" s="23" t="n">
        <v>38</v>
      </c>
      <c r="E147" s="23" t="n">
        <v>25</v>
      </c>
      <c r="F147" s="23" t="n">
        <v>103</v>
      </c>
    </row>
    <row r="148">
      <c r="A148" s="11" t="inlineStr">
        <is>
          <t>Russische Föderation (übrige Orte)</t>
        </is>
      </c>
      <c r="B148" s="11" t="inlineStr">
        <is>
          <t>Russische Föderation</t>
        </is>
      </c>
      <c r="C148" s="11" t="inlineStr"/>
      <c r="D148" s="23" t="n">
        <v>28</v>
      </c>
      <c r="E148" s="23" t="n">
        <v>19</v>
      </c>
      <c r="F148" s="23" t="n">
        <v>133</v>
      </c>
    </row>
    <row r="149">
      <c r="A149" s="11" t="inlineStr">
        <is>
          <t>Russische Föderation – Moskau</t>
        </is>
      </c>
      <c r="B149" s="11" t="inlineStr">
        <is>
          <t>Russische Föderation</t>
        </is>
      </c>
      <c r="C149" s="11" t="inlineStr">
        <is>
          <t>Moskau</t>
        </is>
      </c>
      <c r="D149" s="23" t="n">
        <v>30</v>
      </c>
      <c r="E149" s="23" t="n">
        <v>20</v>
      </c>
      <c r="F149" s="23" t="n">
        <v>235</v>
      </c>
    </row>
    <row r="150">
      <c r="A150" s="11" t="inlineStr">
        <is>
          <t>Russische Föderation – St. Petersburg</t>
        </is>
      </c>
      <c r="B150" s="11" t="inlineStr">
        <is>
          <t>Russische Föderation</t>
        </is>
      </c>
      <c r="C150" s="11" t="inlineStr">
        <is>
          <t>St. Petersburg</t>
        </is>
      </c>
      <c r="D150" s="23" t="n">
        <v>28</v>
      </c>
      <c r="E150" s="23" t="n">
        <v>19</v>
      </c>
      <c r="F150" s="23" t="n">
        <v>133</v>
      </c>
    </row>
    <row r="151">
      <c r="A151" s="11" t="inlineStr">
        <is>
          <t>Sambia</t>
        </is>
      </c>
      <c r="B151" s="11" t="inlineStr">
        <is>
          <t>Sambia</t>
        </is>
      </c>
      <c r="C151" s="11" t="inlineStr"/>
      <c r="D151" s="23" t="n">
        <v>38</v>
      </c>
      <c r="E151" s="23" t="n">
        <v>25</v>
      </c>
      <c r="F151" s="23" t="n">
        <v>105</v>
      </c>
    </row>
    <row r="152">
      <c r="A152" s="11" t="inlineStr">
        <is>
          <t>Samoa</t>
        </is>
      </c>
      <c r="B152" s="11" t="inlineStr">
        <is>
          <t>Samoa</t>
        </is>
      </c>
      <c r="C152" s="11" t="inlineStr"/>
      <c r="D152" s="23" t="n">
        <v>39</v>
      </c>
      <c r="E152" s="23" t="n">
        <v>26</v>
      </c>
      <c r="F152" s="23" t="n">
        <v>105</v>
      </c>
    </row>
    <row r="153">
      <c r="A153" s="11" t="inlineStr">
        <is>
          <t>San Marino</t>
        </is>
      </c>
      <c r="B153" s="11" t="inlineStr">
        <is>
          <t>San Marino</t>
        </is>
      </c>
      <c r="C153" s="11" t="inlineStr"/>
      <c r="D153" s="23" t="n">
        <v>34</v>
      </c>
      <c r="E153" s="23" t="n">
        <v>23</v>
      </c>
      <c r="F153" s="23" t="n">
        <v>79</v>
      </c>
    </row>
    <row r="154">
      <c r="A154" s="11" t="inlineStr">
        <is>
          <t>Saudi-Arabien (übrige Orte)</t>
        </is>
      </c>
      <c r="B154" s="11" t="inlineStr">
        <is>
          <t>Saudi-Arabien</t>
        </is>
      </c>
      <c r="C154" s="11" t="inlineStr"/>
      <c r="D154" s="23" t="n">
        <v>56</v>
      </c>
      <c r="E154" s="23" t="n">
        <v>37</v>
      </c>
      <c r="F154" s="23" t="n">
        <v>181</v>
      </c>
    </row>
    <row r="155">
      <c r="A155" s="11" t="inlineStr">
        <is>
          <t>Saudi-Arabien – Djidda</t>
        </is>
      </c>
      <c r="B155" s="11" t="inlineStr">
        <is>
          <t>Saudi-Arabien</t>
        </is>
      </c>
      <c r="C155" s="11" t="inlineStr">
        <is>
          <t>Djidda</t>
        </is>
      </c>
      <c r="D155" s="23" t="n">
        <v>57</v>
      </c>
      <c r="E155" s="23" t="n">
        <v>38</v>
      </c>
      <c r="F155" s="23" t="n">
        <v>181</v>
      </c>
    </row>
    <row r="156">
      <c r="A156" s="11" t="inlineStr">
        <is>
          <t>Saudi-Arabien – Riad</t>
        </is>
      </c>
      <c r="B156" s="11" t="inlineStr">
        <is>
          <t>Saudi-Arabien</t>
        </is>
      </c>
      <c r="C156" s="11" t="inlineStr">
        <is>
          <t>Riad</t>
        </is>
      </c>
      <c r="D156" s="23" t="n">
        <v>56</v>
      </c>
      <c r="E156" s="23" t="n">
        <v>37</v>
      </c>
      <c r="F156" s="23" t="n">
        <v>186</v>
      </c>
    </row>
    <row r="157">
      <c r="A157" s="11" t="inlineStr">
        <is>
          <t>Schweden</t>
        </is>
      </c>
      <c r="B157" s="11" t="inlineStr">
        <is>
          <t>Schweden</t>
        </is>
      </c>
      <c r="C157" s="11" t="inlineStr"/>
      <c r="D157" s="23" t="n">
        <v>66</v>
      </c>
      <c r="E157" s="23" t="n">
        <v>44</v>
      </c>
      <c r="F157" s="23" t="n">
        <v>140</v>
      </c>
    </row>
    <row r="158">
      <c r="A158" s="11" t="inlineStr">
        <is>
          <t>Schweiz (übrige Orte)</t>
        </is>
      </c>
      <c r="B158" s="11" t="inlineStr">
        <is>
          <t>Schweiz</t>
        </is>
      </c>
      <c r="C158" s="11" t="inlineStr"/>
      <c r="D158" s="23" t="n">
        <v>70</v>
      </c>
      <c r="E158" s="23" t="n">
        <v>47</v>
      </c>
      <c r="F158" s="23" t="n">
        <v>195</v>
      </c>
    </row>
    <row r="159">
      <c r="A159" s="11" t="inlineStr">
        <is>
          <t>Schweiz – Bern</t>
        </is>
      </c>
      <c r="B159" s="11" t="inlineStr">
        <is>
          <t>Schweiz</t>
        </is>
      </c>
      <c r="C159" s="11" t="inlineStr">
        <is>
          <t>Bern</t>
        </is>
      </c>
      <c r="D159" s="23" t="n">
        <v>82</v>
      </c>
      <c r="E159" s="23" t="n">
        <v>55</v>
      </c>
      <c r="F159" s="23" t="n">
        <v>195</v>
      </c>
    </row>
    <row r="160">
      <c r="A160" s="11" t="inlineStr">
        <is>
          <t>Schweiz – Genf</t>
        </is>
      </c>
      <c r="B160" s="11" t="inlineStr">
        <is>
          <t>Schweiz</t>
        </is>
      </c>
      <c r="C160" s="11" t="inlineStr">
        <is>
          <t>Genf</t>
        </is>
      </c>
      <c r="D160" s="23" t="n">
        <v>70</v>
      </c>
      <c r="E160" s="23" t="n">
        <v>47</v>
      </c>
      <c r="F160" s="23" t="n">
        <v>197</v>
      </c>
    </row>
    <row r="161">
      <c r="A161" s="11" t="inlineStr">
        <is>
          <t>Senegal</t>
        </is>
      </c>
      <c r="B161" s="11" t="inlineStr">
        <is>
          <t>Senegal</t>
        </is>
      </c>
      <c r="C161" s="11" t="inlineStr"/>
      <c r="D161" s="23" t="n">
        <v>48</v>
      </c>
      <c r="E161" s="23" t="n">
        <v>32</v>
      </c>
      <c r="F161" s="23" t="n">
        <v>160</v>
      </c>
    </row>
    <row r="162">
      <c r="A162" s="11" t="inlineStr">
        <is>
          <t>Serbien</t>
        </is>
      </c>
      <c r="B162" s="11" t="inlineStr">
        <is>
          <t>Serbien</t>
        </is>
      </c>
      <c r="C162" s="11" t="inlineStr"/>
      <c r="D162" s="23" t="n">
        <v>27</v>
      </c>
      <c r="E162" s="23" t="n">
        <v>18</v>
      </c>
      <c r="F162" s="23" t="n">
        <v>97</v>
      </c>
    </row>
    <row r="163">
      <c r="A163" s="11" t="inlineStr">
        <is>
          <t>Sierra Leone</t>
        </is>
      </c>
      <c r="B163" s="11" t="inlineStr">
        <is>
          <t>Sierra Leone</t>
        </is>
      </c>
      <c r="C163" s="11" t="inlineStr"/>
      <c r="D163" s="23" t="n">
        <v>57</v>
      </c>
      <c r="E163" s="23" t="n">
        <v>38</v>
      </c>
      <c r="F163" s="23" t="n">
        <v>145</v>
      </c>
    </row>
    <row r="164">
      <c r="A164" s="11" t="inlineStr">
        <is>
          <t>Simbabwe</t>
        </is>
      </c>
      <c r="B164" s="11" t="inlineStr">
        <is>
          <t>Simbabwe</t>
        </is>
      </c>
      <c r="C164" s="11" t="inlineStr"/>
      <c r="D164" s="23" t="n">
        <v>63</v>
      </c>
      <c r="E164" s="23" t="n">
        <v>42</v>
      </c>
      <c r="F164" s="23" t="n">
        <v>198</v>
      </c>
    </row>
    <row r="165">
      <c r="A165" s="11" t="inlineStr">
        <is>
          <t>Singapur</t>
        </is>
      </c>
      <c r="B165" s="11" t="inlineStr">
        <is>
          <t>Singapur</t>
        </is>
      </c>
      <c r="C165" s="11" t="inlineStr"/>
      <c r="D165" s="23" t="n">
        <v>71</v>
      </c>
      <c r="E165" s="23" t="n">
        <v>48</v>
      </c>
      <c r="F165" s="23" t="n">
        <v>277</v>
      </c>
    </row>
    <row r="166">
      <c r="A166" s="11" t="inlineStr">
        <is>
          <t>Slowakische Republik</t>
        </is>
      </c>
      <c r="B166" s="11" t="inlineStr">
        <is>
          <t>Slowakische Republik</t>
        </is>
      </c>
      <c r="C166" s="11" t="inlineStr"/>
      <c r="D166" s="23" t="n">
        <v>33</v>
      </c>
      <c r="E166" s="23" t="n">
        <v>22</v>
      </c>
      <c r="F166" s="23" t="n">
        <v>121</v>
      </c>
    </row>
    <row r="167">
      <c r="A167" s="11" t="inlineStr">
        <is>
          <t>Slowenien</t>
        </is>
      </c>
      <c r="B167" s="11" t="inlineStr">
        <is>
          <t>Slowenien</t>
        </is>
      </c>
      <c r="C167" s="11" t="inlineStr"/>
      <c r="D167" s="23" t="n">
        <v>38</v>
      </c>
      <c r="E167" s="23" t="n">
        <v>25</v>
      </c>
      <c r="F167" s="23" t="n">
        <v>126</v>
      </c>
    </row>
    <row r="168">
      <c r="A168" s="11" t="inlineStr">
        <is>
          <t>Spanien (übrige Orte)</t>
        </is>
      </c>
      <c r="B168" s="11" t="inlineStr">
        <is>
          <t>Spanien</t>
        </is>
      </c>
      <c r="C168" s="11" t="inlineStr"/>
      <c r="D168" s="23" t="n">
        <v>34</v>
      </c>
      <c r="E168" s="23" t="n">
        <v>23</v>
      </c>
      <c r="F168" s="23" t="n">
        <v>103</v>
      </c>
    </row>
    <row r="169">
      <c r="A169" s="11" t="inlineStr">
        <is>
          <t>Spanien – Barcelona</t>
        </is>
      </c>
      <c r="B169" s="11" t="inlineStr">
        <is>
          <t>Spanien</t>
        </is>
      </c>
      <c r="C169" s="11" t="inlineStr">
        <is>
          <t>Barcelona</t>
        </is>
      </c>
      <c r="D169" s="23" t="n">
        <v>34</v>
      </c>
      <c r="E169" s="23" t="n">
        <v>23</v>
      </c>
      <c r="F169" s="23" t="n">
        <v>144</v>
      </c>
    </row>
    <row r="170">
      <c r="A170" s="11" t="inlineStr">
        <is>
          <t>Spanien – Kanarische Inseln</t>
        </is>
      </c>
      <c r="B170" s="11" t="inlineStr">
        <is>
          <t>Spanien</t>
        </is>
      </c>
      <c r="C170" s="11" t="inlineStr">
        <is>
          <t>Kanarische Inseln</t>
        </is>
      </c>
      <c r="D170" s="23" t="n">
        <v>36</v>
      </c>
      <c r="E170" s="23" t="n">
        <v>24</v>
      </c>
      <c r="F170" s="23" t="n">
        <v>103</v>
      </c>
    </row>
    <row r="171">
      <c r="A171" s="11" t="inlineStr">
        <is>
          <t>Spanien – Madrid</t>
        </is>
      </c>
      <c r="B171" s="11" t="inlineStr">
        <is>
          <t>Spanien</t>
        </is>
      </c>
      <c r="C171" s="11" t="inlineStr">
        <is>
          <t>Madrid</t>
        </is>
      </c>
      <c r="D171" s="23" t="n">
        <v>42</v>
      </c>
      <c r="E171" s="23" t="n">
        <v>28</v>
      </c>
      <c r="F171" s="23" t="n">
        <v>131</v>
      </c>
    </row>
    <row r="172">
      <c r="A172" s="11" t="inlineStr">
        <is>
          <t>Spanien – Palma de Mallorca</t>
        </is>
      </c>
      <c r="B172" s="11" t="inlineStr">
        <is>
          <t>Spanien</t>
        </is>
      </c>
      <c r="C172" s="11" t="inlineStr">
        <is>
          <t>Palma de Mallorca</t>
        </is>
      </c>
      <c r="D172" s="23" t="n">
        <v>44</v>
      </c>
      <c r="E172" s="23" t="n">
        <v>29</v>
      </c>
      <c r="F172" s="23" t="n">
        <v>142</v>
      </c>
    </row>
    <row r="173">
      <c r="A173" s="11" t="inlineStr">
        <is>
          <t>Sri Lanka</t>
        </is>
      </c>
      <c r="B173" s="11" t="inlineStr">
        <is>
          <t>Sri Lanka</t>
        </is>
      </c>
      <c r="C173" s="11" t="inlineStr"/>
      <c r="D173" s="23" t="n">
        <v>36</v>
      </c>
      <c r="E173" s="23" t="n">
        <v>24</v>
      </c>
      <c r="F173" s="23" t="n">
        <v>112</v>
      </c>
    </row>
    <row r="174">
      <c r="A174" s="11" t="inlineStr">
        <is>
          <t>Südafrika (übrige Orte)</t>
        </is>
      </c>
      <c r="B174" s="11" t="inlineStr">
        <is>
          <t>Südafrika</t>
        </is>
      </c>
      <c r="C174" s="11" t="inlineStr"/>
      <c r="D174" s="23" t="n">
        <v>29</v>
      </c>
      <c r="E174" s="23" t="n">
        <v>20</v>
      </c>
      <c r="F174" s="23" t="n">
        <v>109</v>
      </c>
    </row>
    <row r="175">
      <c r="A175" s="11" t="inlineStr">
        <is>
          <t>Südafrika – Johannesburg</t>
        </is>
      </c>
      <c r="B175" s="11" t="inlineStr">
        <is>
          <t>Südafrika</t>
        </is>
      </c>
      <c r="C175" s="11" t="inlineStr">
        <is>
          <t>Johannesburg</t>
        </is>
      </c>
      <c r="D175" s="23" t="n">
        <v>36</v>
      </c>
      <c r="E175" s="23" t="n">
        <v>24</v>
      </c>
      <c r="F175" s="23" t="n">
        <v>129</v>
      </c>
    </row>
    <row r="176">
      <c r="A176" s="11" t="inlineStr">
        <is>
          <t>Südafrika – Kapstadt</t>
        </is>
      </c>
      <c r="B176" s="11" t="inlineStr">
        <is>
          <t>Südafrika</t>
        </is>
      </c>
      <c r="C176" s="11" t="inlineStr">
        <is>
          <t>Kapstadt</t>
        </is>
      </c>
      <c r="D176" s="23" t="n">
        <v>33</v>
      </c>
      <c r="E176" s="23" t="n">
        <v>22</v>
      </c>
      <c r="F176" s="23" t="n">
        <v>130</v>
      </c>
    </row>
    <row r="177">
      <c r="A177" s="11" t="inlineStr">
        <is>
          <t>Südsudan</t>
        </is>
      </c>
      <c r="B177" s="11" t="inlineStr">
        <is>
          <t>Südsudan</t>
        </is>
      </c>
      <c r="C177" s="11" t="inlineStr"/>
      <c r="D177" s="23" t="n">
        <v>51</v>
      </c>
      <c r="E177" s="23" t="n">
        <v>34</v>
      </c>
      <c r="F177" s="23" t="n">
        <v>159</v>
      </c>
    </row>
    <row r="178">
      <c r="A178" s="11" t="inlineStr">
        <is>
          <t>São Tomé – Príncipe</t>
        </is>
      </c>
      <c r="B178" s="11" t="inlineStr">
        <is>
          <t>São Tomé – Príncipe</t>
        </is>
      </c>
      <c r="C178" s="11" t="inlineStr"/>
      <c r="D178" s="23" t="n">
        <v>36</v>
      </c>
      <c r="E178" s="23" t="n">
        <v>24</v>
      </c>
      <c r="F178" s="23" t="n">
        <v>147</v>
      </c>
    </row>
    <row r="179">
      <c r="A179" s="11" t="inlineStr">
        <is>
          <t>Tadschikistan</t>
        </is>
      </c>
      <c r="B179" s="11" t="inlineStr">
        <is>
          <t>Tadschikistan</t>
        </is>
      </c>
      <c r="C179" s="11" t="inlineStr"/>
      <c r="D179" s="23" t="n">
        <v>27</v>
      </c>
      <c r="E179" s="23" t="n">
        <v>18</v>
      </c>
      <c r="F179" s="23" t="n">
        <v>85</v>
      </c>
    </row>
    <row r="180">
      <c r="A180" s="11" t="inlineStr">
        <is>
          <t>Taiwan</t>
        </is>
      </c>
      <c r="B180" s="11" t="inlineStr">
        <is>
          <t>Taiwan</t>
        </is>
      </c>
      <c r="C180" s="11" t="inlineStr"/>
      <c r="D180" s="23" t="n">
        <v>51</v>
      </c>
      <c r="E180" s="23" t="n">
        <v>34</v>
      </c>
      <c r="F180" s="23" t="n">
        <v>174</v>
      </c>
    </row>
    <row r="181">
      <c r="A181" s="11" t="inlineStr">
        <is>
          <t>Tansania</t>
        </is>
      </c>
      <c r="B181" s="11" t="inlineStr">
        <is>
          <t>Tansania</t>
        </is>
      </c>
      <c r="C181" s="11" t="inlineStr"/>
      <c r="D181" s="23" t="n">
        <v>44</v>
      </c>
      <c r="E181" s="23" t="n">
        <v>29</v>
      </c>
      <c r="F181" s="23" t="n">
        <v>97</v>
      </c>
    </row>
    <row r="182">
      <c r="A182" s="11" t="inlineStr">
        <is>
          <t>Thailand</t>
        </is>
      </c>
      <c r="B182" s="11" t="inlineStr">
        <is>
          <t>Thailand</t>
        </is>
      </c>
      <c r="C182" s="11" t="inlineStr"/>
      <c r="D182" s="23" t="n">
        <v>36</v>
      </c>
      <c r="E182" s="23" t="n">
        <v>24</v>
      </c>
      <c r="F182" s="23" t="n">
        <v>114</v>
      </c>
    </row>
    <row r="183">
      <c r="A183" s="11" t="inlineStr">
        <is>
          <t>Togo</t>
        </is>
      </c>
      <c r="B183" s="11" t="inlineStr">
        <is>
          <t>Togo</t>
        </is>
      </c>
      <c r="C183" s="11" t="inlineStr"/>
      <c r="D183" s="23" t="n">
        <v>36</v>
      </c>
      <c r="E183" s="23" t="n">
        <v>24</v>
      </c>
      <c r="F183" s="23" t="n">
        <v>144</v>
      </c>
    </row>
    <row r="184">
      <c r="A184" s="11" t="inlineStr">
        <is>
          <t>Tonga</t>
        </is>
      </c>
      <c r="B184" s="11" t="inlineStr">
        <is>
          <t>Tonga</t>
        </is>
      </c>
      <c r="C184" s="11" t="inlineStr"/>
      <c r="D184" s="23" t="n">
        <v>29</v>
      </c>
      <c r="E184" s="23" t="n">
        <v>20</v>
      </c>
      <c r="F184" s="23" t="n">
        <v>102</v>
      </c>
    </row>
    <row r="185">
      <c r="A185" s="11" t="inlineStr">
        <is>
          <t>Trinidad und Tobago</t>
        </is>
      </c>
      <c r="B185" s="11" t="inlineStr">
        <is>
          <t>Trinidad und Tobago</t>
        </is>
      </c>
      <c r="C185" s="11" t="inlineStr"/>
      <c r="D185" s="23" t="n">
        <v>66</v>
      </c>
      <c r="E185" s="23" t="n">
        <v>44</v>
      </c>
      <c r="F185" s="23" t="n">
        <v>203</v>
      </c>
    </row>
    <row r="186">
      <c r="A186" s="11" t="inlineStr">
        <is>
          <t>Tschad</t>
        </is>
      </c>
      <c r="B186" s="11" t="inlineStr">
        <is>
          <t>Tschad</t>
        </is>
      </c>
      <c r="C186" s="11" t="inlineStr"/>
      <c r="D186" s="23" t="n">
        <v>42</v>
      </c>
      <c r="E186" s="23" t="n">
        <v>28</v>
      </c>
      <c r="F186" s="23" t="n">
        <v>155</v>
      </c>
    </row>
    <row r="187">
      <c r="A187" s="11" t="inlineStr">
        <is>
          <t>Tschechische Republik</t>
        </is>
      </c>
      <c r="B187" s="11" t="inlineStr">
        <is>
          <t>Tschechische Republik</t>
        </is>
      </c>
      <c r="C187" s="11" t="inlineStr"/>
      <c r="D187" s="23" t="n">
        <v>32</v>
      </c>
      <c r="E187" s="23" t="n">
        <v>21</v>
      </c>
      <c r="F187" s="23" t="n">
        <v>77</v>
      </c>
    </row>
    <row r="188">
      <c r="A188" s="11" t="inlineStr">
        <is>
          <t>Türkei (übrige Orte)</t>
        </is>
      </c>
      <c r="B188" s="11" t="inlineStr">
        <is>
          <t>Türkei</t>
        </is>
      </c>
      <c r="C188" s="11" t="inlineStr"/>
      <c r="D188" s="23" t="n">
        <v>24</v>
      </c>
      <c r="E188" s="23" t="n">
        <v>16</v>
      </c>
      <c r="F188" s="23" t="n">
        <v>107</v>
      </c>
    </row>
    <row r="189">
      <c r="A189" s="11" t="inlineStr">
        <is>
          <t>Türkei – Ankara</t>
        </is>
      </c>
      <c r="B189" s="11" t="inlineStr">
        <is>
          <t>Türkei</t>
        </is>
      </c>
      <c r="C189" s="11" t="inlineStr">
        <is>
          <t>Ankara</t>
        </is>
      </c>
      <c r="D189" s="23" t="n">
        <v>32</v>
      </c>
      <c r="E189" s="23" t="n">
        <v>21</v>
      </c>
      <c r="F189" s="23" t="n">
        <v>110</v>
      </c>
    </row>
    <row r="190">
      <c r="A190" s="11" t="inlineStr">
        <is>
          <t>Türkei – Izmir</t>
        </is>
      </c>
      <c r="B190" s="11" t="inlineStr">
        <is>
          <t>Türkei</t>
        </is>
      </c>
      <c r="C190" s="11" t="inlineStr">
        <is>
          <t>Izmir</t>
        </is>
      </c>
      <c r="D190" s="23" t="n">
        <v>44</v>
      </c>
      <c r="E190" s="23" t="n">
        <v>29</v>
      </c>
      <c r="F190" s="23" t="n">
        <v>120</v>
      </c>
    </row>
    <row r="191">
      <c r="A191" s="11" t="inlineStr">
        <is>
          <t>Tunesien</t>
        </is>
      </c>
      <c r="B191" s="11" t="inlineStr">
        <is>
          <t>Tunesien</t>
        </is>
      </c>
      <c r="C191" s="11" t="inlineStr"/>
      <c r="D191" s="23" t="n">
        <v>40</v>
      </c>
      <c r="E191" s="23" t="n">
        <v>27</v>
      </c>
      <c r="F191" s="23" t="n">
        <v>144</v>
      </c>
    </row>
    <row r="192">
      <c r="A192" s="11" t="inlineStr">
        <is>
          <t>Turkmenistan</t>
        </is>
      </c>
      <c r="B192" s="11" t="inlineStr">
        <is>
          <t>Turkmenistan</t>
        </is>
      </c>
      <c r="C192" s="11" t="inlineStr"/>
      <c r="D192" s="23" t="n">
        <v>28</v>
      </c>
      <c r="E192" s="23" t="n">
        <v>19</v>
      </c>
      <c r="F192" s="23" t="n">
        <v>135</v>
      </c>
    </row>
    <row r="193">
      <c r="A193" s="11" t="inlineStr">
        <is>
          <t>Uganda</t>
        </is>
      </c>
      <c r="B193" s="11" t="inlineStr">
        <is>
          <t>Uganda</t>
        </is>
      </c>
      <c r="C193" s="11" t="inlineStr"/>
      <c r="D193" s="23" t="n">
        <v>45</v>
      </c>
      <c r="E193" s="23" t="n">
        <v>30</v>
      </c>
      <c r="F193" s="23" t="n">
        <v>207</v>
      </c>
    </row>
    <row r="194">
      <c r="A194" s="11" t="inlineStr">
        <is>
          <t>Ukraine</t>
        </is>
      </c>
      <c r="B194" s="11" t="inlineStr">
        <is>
          <t>Ukraine</t>
        </is>
      </c>
      <c r="C194" s="11" t="inlineStr"/>
      <c r="D194" s="23" t="n">
        <v>33</v>
      </c>
      <c r="E194" s="23" t="n">
        <v>22</v>
      </c>
      <c r="F194" s="23" t="n">
        <v>180</v>
      </c>
    </row>
    <row r="195">
      <c r="A195" s="11" t="inlineStr">
        <is>
          <t>Ungarn</t>
        </is>
      </c>
      <c r="B195" s="11" t="inlineStr">
        <is>
          <t>Ungarn</t>
        </is>
      </c>
      <c r="C195" s="11" t="inlineStr"/>
      <c r="D195" s="23" t="n">
        <v>32</v>
      </c>
      <c r="E195" s="23" t="n">
        <v>21</v>
      </c>
      <c r="F195" s="23" t="n">
        <v>85</v>
      </c>
    </row>
    <row r="196">
      <c r="A196" s="11" t="inlineStr">
        <is>
          <t>Uruguay</t>
        </is>
      </c>
      <c r="B196" s="11" t="inlineStr">
        <is>
          <t>Uruguay</t>
        </is>
      </c>
      <c r="C196" s="11" t="inlineStr"/>
      <c r="D196" s="23" t="n">
        <v>40</v>
      </c>
      <c r="E196" s="23" t="n">
        <v>27</v>
      </c>
      <c r="F196" s="23" t="n">
        <v>113</v>
      </c>
    </row>
    <row r="197">
      <c r="A197" s="11" t="inlineStr">
        <is>
          <t>Usbekistan</t>
        </is>
      </c>
      <c r="B197" s="11" t="inlineStr">
        <is>
          <t>Usbekistan</t>
        </is>
      </c>
      <c r="C197" s="11" t="inlineStr"/>
      <c r="D197" s="23" t="n">
        <v>32</v>
      </c>
      <c r="E197" s="23" t="n">
        <v>21</v>
      </c>
      <c r="F197" s="23" t="n">
        <v>133</v>
      </c>
    </row>
    <row r="198">
      <c r="A198" s="11" t="inlineStr">
        <is>
          <t>Vatikanstaat</t>
        </is>
      </c>
      <c r="B198" s="11" t="inlineStr">
        <is>
          <t>Vatikanstaat</t>
        </is>
      </c>
      <c r="C198" s="11" t="inlineStr"/>
      <c r="D198" s="23" t="n">
        <v>48</v>
      </c>
      <c r="E198" s="23" t="n">
        <v>32</v>
      </c>
      <c r="F198" s="23" t="n">
        <v>150</v>
      </c>
    </row>
    <row r="199">
      <c r="A199" s="11" t="inlineStr">
        <is>
          <t>Venezuela</t>
        </is>
      </c>
      <c r="B199" s="11" t="inlineStr">
        <is>
          <t>Venezuela</t>
        </is>
      </c>
      <c r="C199" s="11" t="inlineStr"/>
      <c r="D199" s="23" t="n">
        <v>51</v>
      </c>
      <c r="E199" s="23" t="n">
        <v>34</v>
      </c>
      <c r="F199" s="23" t="n">
        <v>178</v>
      </c>
    </row>
    <row r="200">
      <c r="A200" s="11" t="inlineStr">
        <is>
          <t>Vereinigte Arabische Emirate</t>
        </is>
      </c>
      <c r="B200" s="11" t="inlineStr">
        <is>
          <t>Vereinigte Arabische Emirate</t>
        </is>
      </c>
      <c r="C200" s="11" t="inlineStr"/>
      <c r="D200" s="23" t="n">
        <v>81</v>
      </c>
      <c r="E200" s="23" t="n">
        <v>54</v>
      </c>
      <c r="F200" s="23" t="n">
        <v>169</v>
      </c>
    </row>
    <row r="201">
      <c r="A201" s="11" t="inlineStr">
        <is>
          <t>Vereinigte Staaten von Amerika (USA) (übrige Orte)</t>
        </is>
      </c>
      <c r="B201" s="11" t="inlineStr">
        <is>
          <t>Vereinigte Staaten von Amerika (USA)</t>
        </is>
      </c>
      <c r="C201" s="11" t="inlineStr"/>
      <c r="D201" s="23" t="n">
        <v>59</v>
      </c>
      <c r="E201" s="23" t="n">
        <v>40</v>
      </c>
      <c r="F201" s="23" t="n">
        <v>182</v>
      </c>
    </row>
    <row r="202">
      <c r="A202" s="11" t="inlineStr">
        <is>
          <t>Vereinigte Staaten von Amerika (USA) – Atlanta</t>
        </is>
      </c>
      <c r="B202" s="11" t="inlineStr">
        <is>
          <t>Vereinigte Staaten von Amerika (USA)</t>
        </is>
      </c>
      <c r="C202" s="11" t="inlineStr">
        <is>
          <t>Atlanta</t>
        </is>
      </c>
      <c r="D202" s="23" t="n">
        <v>77</v>
      </c>
      <c r="E202" s="23" t="n">
        <v>52</v>
      </c>
      <c r="F202" s="23" t="n">
        <v>182</v>
      </c>
    </row>
    <row r="203">
      <c r="A203" s="11" t="inlineStr">
        <is>
          <t>Vereinigte Staaten von Amerika (USA) – Boston</t>
        </is>
      </c>
      <c r="B203" s="11" t="inlineStr">
        <is>
          <t>Vereinigte Staaten von Amerika (USA)</t>
        </is>
      </c>
      <c r="C203" s="11" t="inlineStr">
        <is>
          <t>Boston</t>
        </is>
      </c>
      <c r="D203" s="23" t="n">
        <v>63</v>
      </c>
      <c r="E203" s="23" t="n">
        <v>42</v>
      </c>
      <c r="F203" s="23" t="n">
        <v>333</v>
      </c>
    </row>
    <row r="204">
      <c r="A204" s="11" t="inlineStr">
        <is>
          <t>Vereinigte Staaten von Amerika (USA) – Chicago</t>
        </is>
      </c>
      <c r="B204" s="11" t="inlineStr">
        <is>
          <t>Vereinigte Staaten von Amerika (USA)</t>
        </is>
      </c>
      <c r="C204" s="11" t="inlineStr">
        <is>
          <t>Chicago</t>
        </is>
      </c>
      <c r="D204" s="23" t="n">
        <v>65</v>
      </c>
      <c r="E204" s="23" t="n">
        <v>44</v>
      </c>
      <c r="F204" s="23" t="n">
        <v>233</v>
      </c>
    </row>
    <row r="205">
      <c r="A205" s="11" t="inlineStr">
        <is>
          <t>Vereinigte Staaten von Amerika (USA) – Houston</t>
        </is>
      </c>
      <c r="B205" s="11" t="inlineStr">
        <is>
          <t>Vereinigte Staaten von Amerika (USA)</t>
        </is>
      </c>
      <c r="C205" s="11" t="inlineStr">
        <is>
          <t>Houston</t>
        </is>
      </c>
      <c r="D205" s="23" t="n">
        <v>62</v>
      </c>
      <c r="E205" s="23" t="n">
        <v>41</v>
      </c>
      <c r="F205" s="23" t="n">
        <v>204</v>
      </c>
    </row>
    <row r="206">
      <c r="A206" s="11" t="inlineStr">
        <is>
          <t>Vereinigte Staaten von Amerika (USA) – Los Angeles</t>
        </is>
      </c>
      <c r="B206" s="11" t="inlineStr">
        <is>
          <t>Vereinigte Staaten von Amerika (USA)</t>
        </is>
      </c>
      <c r="C206" s="11" t="inlineStr">
        <is>
          <t>Los Angeles</t>
        </is>
      </c>
      <c r="D206" s="23" t="n">
        <v>64</v>
      </c>
      <c r="E206" s="23" t="n">
        <v>43</v>
      </c>
      <c r="F206" s="23" t="n">
        <v>262</v>
      </c>
    </row>
    <row r="207">
      <c r="A207" s="11" t="inlineStr">
        <is>
          <t>Vereinigte Staaten von Amerika (USA) – Miami</t>
        </is>
      </c>
      <c r="B207" s="11" t="inlineStr">
        <is>
          <t>Vereinigte Staaten von Amerika (USA)</t>
        </is>
      </c>
      <c r="C207" s="11" t="inlineStr">
        <is>
          <t>Miami</t>
        </is>
      </c>
      <c r="D207" s="23" t="n">
        <v>65</v>
      </c>
      <c r="E207" s="23" t="n">
        <v>44</v>
      </c>
      <c r="F207" s="23" t="n">
        <v>256</v>
      </c>
    </row>
    <row r="208">
      <c r="A208" s="11" t="inlineStr">
        <is>
          <t>Vereinigte Staaten von Amerika (USA) – New York City</t>
        </is>
      </c>
      <c r="B208" s="11" t="inlineStr">
        <is>
          <t>Vereinigte Staaten von Amerika (USA)</t>
        </is>
      </c>
      <c r="C208" s="11" t="inlineStr">
        <is>
          <t>New York City</t>
        </is>
      </c>
      <c r="D208" s="23" t="n">
        <v>66</v>
      </c>
      <c r="E208" s="23" t="n">
        <v>44</v>
      </c>
      <c r="F208" s="23" t="n">
        <v>308</v>
      </c>
    </row>
    <row r="209">
      <c r="A209" s="11" t="inlineStr">
        <is>
          <t>Vereinigte Staaten von Amerika (USA) – San Francisco</t>
        </is>
      </c>
      <c r="B209" s="11" t="inlineStr">
        <is>
          <t>Vereinigte Staaten von Amerika (USA)</t>
        </is>
      </c>
      <c r="C209" s="11" t="inlineStr">
        <is>
          <t>San Francisco</t>
        </is>
      </c>
      <c r="D209" s="23" t="n">
        <v>59</v>
      </c>
      <c r="E209" s="23" t="n">
        <v>40</v>
      </c>
      <c r="F209" s="23" t="n">
        <v>327</v>
      </c>
    </row>
    <row r="210">
      <c r="A210" s="11" t="inlineStr">
        <is>
          <t>Vereinigte Staaten von Amerika (USA) – Washington, D. C.</t>
        </is>
      </c>
      <c r="B210" s="11" t="inlineStr">
        <is>
          <t>Vereinigte Staaten von Amerika (USA)</t>
        </is>
      </c>
      <c r="C210" s="11" t="inlineStr">
        <is>
          <t>Washington, D. C.</t>
        </is>
      </c>
      <c r="D210" s="23" t="n">
        <v>66</v>
      </c>
      <c r="E210" s="23" t="n">
        <v>44</v>
      </c>
      <c r="F210" s="23" t="n">
        <v>203</v>
      </c>
    </row>
    <row r="211">
      <c r="A211" s="11" t="inlineStr">
        <is>
          <t>Vereinigtes Königreich von Großbritannien und Nordirland (übrige Orte)</t>
        </is>
      </c>
      <c r="B211" s="11" t="inlineStr">
        <is>
          <t>Vereinigtes Königreich von Großbritannien und Nordirland</t>
        </is>
      </c>
      <c r="C211" s="11" t="inlineStr"/>
      <c r="D211" s="23" t="n">
        <v>52</v>
      </c>
      <c r="E211" s="23" t="n">
        <v>35</v>
      </c>
      <c r="F211" s="23" t="n">
        <v>99</v>
      </c>
    </row>
    <row r="212">
      <c r="A212" s="11" t="inlineStr">
        <is>
          <t>Vereinigtes Königreich von Großbritannien und Nordirland – London</t>
        </is>
      </c>
      <c r="B212" s="11" t="inlineStr">
        <is>
          <t>Vereinigtes Königreich von Großbritannien und Nordirland</t>
        </is>
      </c>
      <c r="C212" s="11" t="inlineStr">
        <is>
          <t>London</t>
        </is>
      </c>
      <c r="D212" s="23" t="n">
        <v>66</v>
      </c>
      <c r="E212" s="23" t="n">
        <v>44</v>
      </c>
      <c r="F212" s="23" t="n">
        <v>163</v>
      </c>
    </row>
    <row r="213">
      <c r="A213" s="11" t="inlineStr">
        <is>
          <t>Vietnam</t>
        </is>
      </c>
      <c r="B213" s="11" t="inlineStr">
        <is>
          <t>Vietnam</t>
        </is>
      </c>
      <c r="C213" s="11" t="inlineStr"/>
      <c r="D213" s="23" t="n">
        <v>36</v>
      </c>
      <c r="E213" s="23" t="n">
        <v>24</v>
      </c>
      <c r="F213" s="23" t="n">
        <v>111</v>
      </c>
    </row>
    <row r="214">
      <c r="A214" s="11" t="inlineStr">
        <is>
          <t>Weißrussland</t>
        </is>
      </c>
      <c r="B214" s="11" t="inlineStr">
        <is>
          <t>Weißrussland</t>
        </is>
      </c>
      <c r="C214" s="11" t="inlineStr"/>
      <c r="D214" s="23" t="n">
        <v>21</v>
      </c>
      <c r="E214" s="23" t="n">
        <v>14</v>
      </c>
      <c r="F214" s="23" t="n">
        <v>148</v>
      </c>
    </row>
    <row r="215">
      <c r="A215" s="11" t="inlineStr">
        <is>
          <t>Zentralafrikanische Republik</t>
        </is>
      </c>
      <c r="B215" s="11" t="inlineStr">
        <is>
          <t>Zentralafrikanische Republik</t>
        </is>
      </c>
      <c r="C215" s="11" t="inlineStr"/>
      <c r="D215" s="23" t="n">
        <v>53</v>
      </c>
      <c r="E215" s="23" t="n">
        <v>36</v>
      </c>
      <c r="F215" s="23" t="n">
        <v>210</v>
      </c>
    </row>
    <row r="216">
      <c r="A216" s="11" t="inlineStr">
        <is>
          <t>Zypern</t>
        </is>
      </c>
      <c r="B216" s="11" t="inlineStr">
        <is>
          <t>Zypern</t>
        </is>
      </c>
      <c r="C216" s="11" t="inlineStr"/>
      <c r="D216" s="23" t="n">
        <v>42</v>
      </c>
      <c r="E216" s="23" t="n">
        <v>28</v>
      </c>
      <c r="F216" s="23" t="n">
        <v>125</v>
      </c>
    </row>
    <row r="218">
      <c r="A218" s="24" t="inlineStr">
        <is>
          <t>Quelle: BMF-Schreiben vom 5. Dezember 2025 – Reisekosten bei Auslandsreisen ab 1. Januar 2026 (IV C 5 - S 2353/00094/007/012, BStBl I 2025 S. 2078). Inland: § 9 Abs. 4a EStG. Nicht aufgeführte Länder: Satz für Luxemburg; nicht aufgeführte Orte: Landessatz (übrige Orte).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5" t="inlineStr">
        <is>
          <t>Reisekostenabrechnung 2026 – Hinweise</t>
        </is>
      </c>
    </row>
    <row r="2">
      <c r="A2" s="26" t="inlineStr"/>
    </row>
    <row r="3">
      <c r="A3" s="26" t="inlineStr">
        <is>
          <t>1. Kopfdaten im Blatt „Abrechnung“ ausfüllen.</t>
        </is>
      </c>
    </row>
    <row r="4">
      <c r="A4" s="26" t="inlineStr">
        <is>
          <t>2. Je Reisetag eine Zeile: Datum, Ort aus der Liste, Art des Tages. Erster und letzter Tag einer mehrtägigen Reise sind An- bzw. Rückreisetag.</t>
        </is>
      </c>
    </row>
    <row r="5">
      <c r="A5" s="26" t="inlineStr">
        <is>
          <t>3. Vom Arbeitgeber oder auf seine Veranlassung gestellte Mahlzeiten (z. B. Hotelfrühstück auf Firmenrechnung) mit „x“ markieren – die Kürzung rechnet die Tabelle. Einladungen durch Kunden kürzen nicht.</t>
        </is>
      </c>
    </row>
    <row r="6">
      <c r="A6" s="26" t="inlineStr">
        <is>
          <t>4. Übernachtungspauschale nur ankreuzen, wenn keine Hotelrechnung abgerechnet wird. Für Selbstständige gilt sie nicht.</t>
        </is>
      </c>
    </row>
    <row r="7">
      <c r="A7" s="26" t="inlineStr">
        <is>
          <t>5. Belege im Blatt „Belege“ eintragen; Fremdwährung mit Kurs oder direkt in Euro laut Kartenabrechnung.</t>
        </is>
      </c>
    </row>
    <row r="8">
      <c r="A8" s="26" t="inlineStr">
        <is>
          <t>6. Private Tage (Bleisure) als „privat (Bleisure)“ wählen: keine Pauschale. Gemischte Kosten anteilig zuordnen.</t>
        </is>
      </c>
    </row>
    <row r="9">
      <c r="A9" s="26" t="inlineStr"/>
    </row>
    <row r="10">
      <c r="A10" s="26" t="inlineStr">
        <is>
          <t>Pauschalen: BMF-Schreiben vom 5. Dezember 2025 – Reisekosten bei Auslandsreisen ab 1. Januar 2026 (IV C 5 - S 2353/00094/007/012, BStBl I 2025 S. 2078).</t>
        </is>
      </c>
    </row>
    <row r="11">
      <c r="A11" s="26" t="inlineStr">
        <is>
          <t>Inland: 28 € (24 Std.), 14 € (An-/Abreisetag, eintägig über 8 Std.), Übernachtung 20 € (§ 9 Abs. 4a EStG).</t>
        </is>
      </c>
    </row>
    <row r="12">
      <c r="A12" s="26" t="inlineStr">
        <is>
          <t>Allgemeine Information, keine Steuerberatung. Online-Version mit Belegfotos und Bleisure-Rechner: https://triporyx.de/reise/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TRIPORYX (Blue Amber International UG)</dc:creator>
  <dc:title>Reisekostenabrechnung 2026</dc:title>
  <dcterms:created xsi:type="dcterms:W3CDTF">2026-10-07T11:11:15Z</dcterms:created>
  <dcterms:modified xsi:type="dcterms:W3CDTF">2026-10-07T11:11:15Z</dcterms:modified>
</cp:coreProperties>
</file>